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ТИПЕНДИЯ ВЕДОМОСТЬ\"/>
    </mc:Choice>
  </mc:AlternateContent>
  <bookViews>
    <workbookView xWindow="120" yWindow="15" windowWidth="15480" windowHeight="11640"/>
  </bookViews>
  <sheets>
    <sheet name="Відомість" sheetId="1" r:id="rId1"/>
    <sheet name="програма" sheetId="2" state="hidden" r:id="rId2"/>
    <sheet name="Аркуш1" sheetId="3" r:id="rId3"/>
    <sheet name="Аркуш2" sheetId="4" r:id="rId4"/>
    <sheet name="Аркуш3" sheetId="5" r:id="rId5"/>
  </sheets>
  <definedNames>
    <definedName name="_xlnm.Print_Area" localSheetId="0">Відомість!$A$1:$AF$44</definedName>
  </definedNames>
  <calcPr calcId="162913"/>
</workbook>
</file>

<file path=xl/calcChain.xml><?xml version="1.0" encoding="utf-8"?>
<calcChain xmlns="http://schemas.openxmlformats.org/spreadsheetml/2006/main">
  <c r="AD12" i="1" l="1"/>
  <c r="AC12" i="1"/>
  <c r="AF12" i="1" s="1"/>
  <c r="AD11" i="1"/>
  <c r="AC11" i="1"/>
  <c r="AF11" i="1" s="1"/>
  <c r="AD10" i="1"/>
  <c r="AC10" i="1"/>
  <c r="AF10" i="1" s="1"/>
  <c r="AD9" i="1"/>
  <c r="AC9" i="1"/>
  <c r="AF9" i="1" s="1"/>
  <c r="AD7" i="1"/>
  <c r="AC7" i="1"/>
  <c r="AF7" i="1" s="1"/>
  <c r="AD8" i="1" l="1"/>
  <c r="AC8" i="1" l="1"/>
  <c r="AF8" i="1" s="1"/>
  <c r="AH38" i="1" l="1"/>
  <c r="AF38" i="1" s="1"/>
  <c r="AH39" i="1"/>
  <c r="AF39" i="1" s="1"/>
  <c r="AB2" i="2" l="1"/>
  <c r="AC2" i="2"/>
  <c r="AB3" i="2"/>
  <c r="AC3" i="2"/>
  <c r="AB4" i="2"/>
  <c r="AC4" i="2"/>
  <c r="AB5" i="2"/>
  <c r="AC5" i="2"/>
  <c r="AB6" i="2"/>
  <c r="AC6" i="2"/>
  <c r="AB14" i="2"/>
  <c r="AC14" i="2"/>
  <c r="AB15" i="2"/>
  <c r="AC15" i="2"/>
  <c r="AB16" i="2"/>
  <c r="AC16" i="2"/>
  <c r="AB17" i="2"/>
  <c r="AC17" i="2"/>
  <c r="AB18" i="2"/>
  <c r="AC18" i="2"/>
  <c r="AB19" i="2"/>
  <c r="AC19" i="2"/>
  <c r="AB20" i="2"/>
  <c r="AC20" i="2"/>
  <c r="AB21" i="2"/>
  <c r="AC21" i="2"/>
  <c r="AB22" i="2"/>
  <c r="AC22" i="2"/>
  <c r="AB23" i="2"/>
  <c r="AC23" i="2"/>
  <c r="AB24" i="2"/>
  <c r="AC24" i="2"/>
  <c r="AB25" i="2"/>
  <c r="AC25" i="2"/>
  <c r="AB26" i="2"/>
  <c r="AC26" i="2"/>
  <c r="AB27" i="2"/>
  <c r="AC27" i="2"/>
  <c r="AB28" i="2"/>
  <c r="AC28" i="2"/>
  <c r="AB29" i="2"/>
  <c r="AC29" i="2"/>
  <c r="AB30" i="2"/>
  <c r="AC30" i="2"/>
  <c r="AB31" i="2"/>
  <c r="AC31" i="2"/>
  <c r="AB32" i="2"/>
  <c r="AC32" i="2"/>
  <c r="AB33" i="2"/>
  <c r="AC33" i="2"/>
  <c r="AB34" i="2"/>
  <c r="AC34" i="2"/>
  <c r="AB35" i="2"/>
  <c r="AC35" i="2"/>
  <c r="AB36" i="2"/>
  <c r="AC36" i="2"/>
  <c r="AB37" i="2"/>
  <c r="AC37" i="2"/>
  <c r="AB38" i="2"/>
  <c r="AC38" i="2"/>
  <c r="AB39" i="2"/>
  <c r="AC39" i="2"/>
  <c r="AB40" i="2"/>
  <c r="AC40" i="2"/>
  <c r="AB41" i="2"/>
  <c r="AC41" i="2"/>
  <c r="AB42" i="2"/>
  <c r="AC42" i="2"/>
  <c r="AB43" i="2"/>
  <c r="AC43" i="2"/>
  <c r="AB44" i="2"/>
  <c r="AC44" i="2"/>
  <c r="AB45" i="2"/>
  <c r="AC45" i="2"/>
  <c r="AB46" i="2"/>
  <c r="AC46" i="2"/>
  <c r="AB47" i="2"/>
  <c r="AC47" i="2"/>
  <c r="AB48" i="2"/>
  <c r="AC48" i="2"/>
  <c r="AB49" i="2"/>
  <c r="AC49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B28" i="2"/>
  <c r="B29" i="2"/>
  <c r="B30" i="2"/>
  <c r="B31" i="2"/>
  <c r="B32" i="2"/>
  <c r="B33" i="2"/>
  <c r="B34" i="2"/>
  <c r="B35" i="2"/>
  <c r="B36" i="2"/>
  <c r="B24" i="2"/>
  <c r="B25" i="2"/>
  <c r="B26" i="2"/>
  <c r="B27" i="2"/>
  <c r="C36" i="2"/>
  <c r="D36" i="2" s="1"/>
  <c r="AG39" i="1" s="1"/>
  <c r="C3" i="2"/>
  <c r="C4" i="2"/>
  <c r="C5" i="2"/>
  <c r="C6" i="2"/>
  <c r="C7" i="2"/>
  <c r="C8" i="2"/>
  <c r="C9" i="2"/>
  <c r="C10" i="2"/>
  <c r="C11" i="2"/>
  <c r="D11" i="2" s="1"/>
  <c r="AG15" i="1" s="1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D28" i="2" s="1"/>
  <c r="AG31" i="1" s="1"/>
  <c r="C29" i="2"/>
  <c r="D29" i="2" s="1"/>
  <c r="AG32" i="1" s="1"/>
  <c r="C30" i="2"/>
  <c r="D30" i="2" s="1"/>
  <c r="AG33" i="1" s="1"/>
  <c r="C31" i="2"/>
  <c r="D31" i="2" s="1"/>
  <c r="AG34" i="1" s="1"/>
  <c r="C32" i="2"/>
  <c r="D32" i="2" s="1"/>
  <c r="AG35" i="1" s="1"/>
  <c r="C33" i="2"/>
  <c r="D33" i="2" s="1"/>
  <c r="AG36" i="1" s="1"/>
  <c r="C34" i="2"/>
  <c r="D34" i="2" s="1"/>
  <c r="AG37" i="1" s="1"/>
  <c r="C35" i="2"/>
  <c r="D35" i="2" s="1"/>
  <c r="AG38" i="1" s="1"/>
  <c r="AH29" i="1"/>
  <c r="AF29" i="1" s="1"/>
  <c r="AH30" i="1"/>
  <c r="AF30" i="1" s="1"/>
  <c r="AH31" i="1"/>
  <c r="AF31" i="1" s="1"/>
  <c r="AH32" i="1"/>
  <c r="AF32" i="1" s="1"/>
  <c r="AH33" i="1"/>
  <c r="AF33" i="1" s="1"/>
  <c r="AH34" i="1"/>
  <c r="AF34" i="1" s="1"/>
  <c r="AH35" i="1"/>
  <c r="AF35" i="1" s="1"/>
  <c r="AH36" i="1"/>
  <c r="AF36" i="1" s="1"/>
  <c r="AH37" i="1"/>
  <c r="AF37" i="1" s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7" i="1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J2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J15" i="2"/>
  <c r="B11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J6" i="2"/>
  <c r="J5" i="2"/>
  <c r="J4" i="2"/>
  <c r="J3" i="2"/>
  <c r="C2" i="2"/>
  <c r="B6" i="2"/>
  <c r="B3" i="2"/>
  <c r="B4" i="2"/>
  <c r="B5" i="2"/>
  <c r="B7" i="2"/>
  <c r="B8" i="2"/>
  <c r="B9" i="2"/>
  <c r="B10" i="2"/>
  <c r="B12" i="2"/>
  <c r="B13" i="2"/>
  <c r="B14" i="2"/>
  <c r="B15" i="2"/>
  <c r="B16" i="2"/>
  <c r="B17" i="2"/>
  <c r="B18" i="2"/>
  <c r="B19" i="2"/>
  <c r="B20" i="2"/>
  <c r="B21" i="2"/>
  <c r="B22" i="2"/>
  <c r="B23" i="2"/>
  <c r="AC9" i="2" l="1"/>
  <c r="AA49" i="2" s="1"/>
  <c r="AB9" i="2"/>
  <c r="AA9" i="2"/>
  <c r="Z9" i="2"/>
  <c r="Z49" i="2" s="1"/>
  <c r="Y9" i="2"/>
  <c r="X9" i="2"/>
  <c r="W9" i="2"/>
  <c r="V9" i="2"/>
  <c r="U9" i="2"/>
  <c r="U49" i="2" s="1"/>
  <c r="T9" i="2"/>
  <c r="T49" i="2" s="1"/>
  <c r="S9" i="2"/>
  <c r="S49" i="2" s="1"/>
  <c r="R9" i="2"/>
  <c r="R49" i="2" s="1"/>
  <c r="Q9" i="2"/>
  <c r="Q49" i="2" s="1"/>
  <c r="P9" i="2"/>
  <c r="P49" i="2" s="1"/>
  <c r="O9" i="2"/>
  <c r="O49" i="2" s="1"/>
  <c r="N9" i="2"/>
  <c r="N49" i="2" s="1"/>
  <c r="M9" i="2"/>
  <c r="M49" i="2" s="1"/>
  <c r="L9" i="2"/>
  <c r="L49" i="2" s="1"/>
  <c r="K9" i="2"/>
  <c r="K49" i="2" s="1"/>
  <c r="J9" i="2"/>
  <c r="J11" i="2" s="1"/>
  <c r="D27" i="2"/>
  <c r="AG30" i="1" s="1"/>
  <c r="D26" i="2"/>
  <c r="AG29" i="1" s="1"/>
  <c r="D25" i="2"/>
  <c r="AG28" i="1" s="1"/>
  <c r="D23" i="2"/>
  <c r="AG26" i="1" s="1"/>
  <c r="D22" i="2"/>
  <c r="AG25" i="1" s="1"/>
  <c r="D21" i="2"/>
  <c r="AG24" i="1" s="1"/>
  <c r="D20" i="2"/>
  <c r="AG23" i="1" s="1"/>
  <c r="D19" i="2"/>
  <c r="AG22" i="1" s="1"/>
  <c r="D18" i="2"/>
  <c r="AG21" i="1" s="1"/>
  <c r="D17" i="2"/>
  <c r="AG20" i="1" s="1"/>
  <c r="D16" i="2"/>
  <c r="AG19" i="1" s="1"/>
  <c r="D15" i="2"/>
  <c r="AG18" i="1" s="1"/>
  <c r="D14" i="2"/>
  <c r="AG17" i="1" s="1"/>
  <c r="D13" i="2"/>
  <c r="D12" i="2"/>
  <c r="AG16" i="1" s="1"/>
  <c r="D10" i="2"/>
  <c r="AG14" i="1" s="1"/>
  <c r="D9" i="2"/>
  <c r="AG13" i="1" s="1"/>
  <c r="D8" i="2"/>
  <c r="AG12" i="1" s="1"/>
  <c r="D7" i="2"/>
  <c r="AG11" i="1" s="1"/>
  <c r="D6" i="2"/>
  <c r="AG10" i="1" s="1"/>
  <c r="D5" i="2"/>
  <c r="D4" i="2"/>
  <c r="AG9" i="1" s="1"/>
  <c r="D3" i="2"/>
  <c r="AG8" i="1" s="1"/>
  <c r="B2" i="2"/>
  <c r="D2" i="2" s="1"/>
  <c r="AG7" i="1" s="1"/>
  <c r="D24" i="2"/>
  <c r="AG27" i="1" s="1"/>
  <c r="AC10" i="2" l="1"/>
  <c r="AC11" i="2"/>
  <c r="AB10" i="2"/>
  <c r="AB11" i="2"/>
  <c r="J49" i="2"/>
  <c r="J10" i="2"/>
  <c r="V11" i="2"/>
  <c r="V49" i="2"/>
  <c r="W11" i="2"/>
  <c r="W49" i="2"/>
  <c r="X11" i="2"/>
  <c r="X49" i="2"/>
  <c r="Y11" i="2"/>
  <c r="Y49" i="2"/>
  <c r="Z11" i="2"/>
  <c r="AA11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K11" i="2"/>
  <c r="L11" i="2"/>
  <c r="M11" i="2"/>
  <c r="N11" i="2"/>
  <c r="O11" i="2"/>
  <c r="P11" i="2"/>
  <c r="Q11" i="2"/>
  <c r="R11" i="2"/>
  <c r="S11" i="2"/>
  <c r="T11" i="2"/>
  <c r="U11" i="2"/>
</calcChain>
</file>

<file path=xl/sharedStrings.xml><?xml version="1.0" encoding="utf-8"?>
<sst xmlns="http://schemas.openxmlformats.org/spreadsheetml/2006/main" count="52" uniqueCount="51">
  <si>
    <t>№ з/п</t>
  </si>
  <si>
    <t>Дисципліни</t>
  </si>
  <si>
    <t>Прізвище, ім`я,       по-батькові</t>
  </si>
  <si>
    <t>"2"</t>
  </si>
  <si>
    <t>"3"</t>
  </si>
  <si>
    <t>"4"</t>
  </si>
  <si>
    <t>"5"</t>
  </si>
  <si>
    <t>кількість студентів</t>
  </si>
  <si>
    <t xml:space="preserve">успішніть </t>
  </si>
  <si>
    <t>якість</t>
  </si>
  <si>
    <r>
      <rPr>
        <b/>
        <i/>
        <sz val="14"/>
        <color rgb="FFFF0000"/>
        <rFont val="Arial Narrow"/>
        <family val="2"/>
        <charset val="204"/>
      </rPr>
      <t>Примітка:</t>
    </r>
    <r>
      <rPr>
        <i/>
        <sz val="14"/>
        <color rgb="FFFF0000"/>
        <rFont val="Arial Narrow"/>
        <family val="2"/>
        <charset val="204"/>
      </rPr>
      <t xml:space="preserve"> якщо студент неатестований з предмету, в клітинку оцінки заноситься "</t>
    </r>
    <r>
      <rPr>
        <b/>
        <i/>
        <sz val="14"/>
        <color rgb="FFFF0000"/>
        <rFont val="Arial Narrow"/>
        <family val="2"/>
        <charset val="204"/>
      </rPr>
      <t>0</t>
    </r>
    <r>
      <rPr>
        <i/>
        <sz val="14"/>
        <color rgb="FFFF0000"/>
        <rFont val="Arial Narrow"/>
        <family val="2"/>
        <charset val="204"/>
      </rPr>
      <t>"</t>
    </r>
  </si>
  <si>
    <t>"0"</t>
  </si>
  <si>
    <t>Особисті досягн.</t>
  </si>
  <si>
    <t>Рейтинг успішності</t>
  </si>
  <si>
    <t>Особисті досягнення</t>
  </si>
  <si>
    <t>Загальний рейтинг</t>
  </si>
  <si>
    <t>РЕЙТИНГОВА ВІДОМІСТЬ ДЛЯ ПРИЗНАЧЕННЯ СТИПЕНДІЇ</t>
  </si>
  <si>
    <r>
      <t xml:space="preserve">за </t>
    </r>
    <r>
      <rPr>
        <b/>
        <i/>
        <u/>
        <sz val="11"/>
        <rFont val="Arial Narrow"/>
        <family val="2"/>
        <charset val="204"/>
      </rPr>
      <t xml:space="preserve">         І     семестр                     </t>
    </r>
    <r>
      <rPr>
        <b/>
        <i/>
        <sz val="11"/>
        <rFont val="Arial Narrow"/>
        <family val="2"/>
        <charset val="204"/>
      </rPr>
      <t>2017- 2018 навчального року</t>
    </r>
  </si>
  <si>
    <t>Олімпіади</t>
  </si>
  <si>
    <t>Конкурси студ.робіт</t>
  </si>
  <si>
    <t>Підготовка статей</t>
  </si>
  <si>
    <t>Участь у гром.житті</t>
  </si>
  <si>
    <t>Культурно-мас.діял.</t>
  </si>
  <si>
    <t>Учасники кол."Дозвілля"</t>
  </si>
  <si>
    <t>КВК</t>
  </si>
  <si>
    <t>Спорт.діяльність</t>
  </si>
  <si>
    <t>Учасники спорт.клубів</t>
  </si>
  <si>
    <t>Отримання спорт.роз.</t>
  </si>
  <si>
    <t>Математика</t>
  </si>
  <si>
    <t>Фізика</t>
  </si>
  <si>
    <t>Фізична культура</t>
  </si>
  <si>
    <t>Історія України</t>
  </si>
  <si>
    <t>* В відомість включаються студенти, які навчаються за державним замовленням                                                                         **Оцінки з предметів загальноосвітнього циклу переводяться в 100-бальну шкалу відповідно до Додатку 3                          Положення про Порядок призначення і виплати стипендій у ВСП "Новокаховський коледж ТДАТУ"</t>
  </si>
  <si>
    <t>Бут  Є  О</t>
  </si>
  <si>
    <t>Євсеєва  Д  С</t>
  </si>
  <si>
    <t>Кучер  В  В</t>
  </si>
  <si>
    <t>Таран  Д  С</t>
  </si>
  <si>
    <t>Трегуб  В  О</t>
  </si>
  <si>
    <t>Шинкаренко  В  В</t>
  </si>
  <si>
    <t>Куратор групи _________________________ Ружицька А. А.</t>
  </si>
  <si>
    <t>Хімія</t>
  </si>
  <si>
    <t>Іноземна мова</t>
  </si>
  <si>
    <t>Зарубіжна література</t>
  </si>
  <si>
    <t>Укр мова</t>
  </si>
  <si>
    <t>Укр літ</t>
  </si>
  <si>
    <t>Всесвітня історія</t>
  </si>
  <si>
    <t>Біологія</t>
  </si>
  <si>
    <t>Інформатика</t>
  </si>
  <si>
    <t>Захист вітчизни</t>
  </si>
  <si>
    <t>зар</t>
  </si>
  <si>
    <t>ОВ 9117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</si>
</sst>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b/>
      <i/>
      <sz val="11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b/>
      <i/>
      <sz val="9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i/>
      <sz val="11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b/>
      <i/>
      <sz val="11"/>
      <name val="Arial Narrow"/>
      <family val="2"/>
      <charset val="204"/>
    </font>
    <font>
      <b/>
      <i/>
      <u/>
      <sz val="11"/>
      <name val="Arial Narrow"/>
      <family val="2"/>
      <charset val="204"/>
    </font>
    <font>
      <i/>
      <sz val="14"/>
      <color rgb="FFFF0000"/>
      <name val="Arial Narrow"/>
      <family val="2"/>
      <charset val="204"/>
    </font>
    <font>
      <b/>
      <i/>
      <sz val="14"/>
      <color rgb="FFFF0000"/>
      <name val="Arial Narrow"/>
      <family val="2"/>
      <charset val="204"/>
    </font>
    <font>
      <b/>
      <i/>
      <sz val="8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450666829432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164" fontId="8" fillId="0" borderId="1" xfId="0" applyNumberFormat="1" applyFont="1" applyBorder="1" applyAlignment="1" applyProtection="1">
      <alignment horizontal="center"/>
    </xf>
    <xf numFmtId="2" fontId="6" fillId="0" borderId="1" xfId="0" applyNumberFormat="1" applyFont="1" applyBorder="1" applyAlignment="1" applyProtection="1">
      <alignment horizontal="center"/>
    </xf>
    <xf numFmtId="0" fontId="0" fillId="0" borderId="0" xfId="0" applyProtection="1"/>
    <xf numFmtId="2" fontId="0" fillId="0" borderId="0" xfId="0" applyNumberFormat="1" applyProtection="1"/>
    <xf numFmtId="2" fontId="0" fillId="0" borderId="0" xfId="0" applyNumberFormat="1" applyAlignment="1" applyProtection="1">
      <alignment horizontal="center"/>
    </xf>
    <xf numFmtId="164" fontId="0" fillId="3" borderId="0" xfId="0" applyNumberFormat="1" applyFill="1" applyProtection="1"/>
    <xf numFmtId="0" fontId="0" fillId="4" borderId="0" xfId="0" applyFill="1" applyProtection="1"/>
    <xf numFmtId="0" fontId="0" fillId="3" borderId="0" xfId="0" applyFill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3" fillId="0" borderId="4" xfId="0" applyFont="1" applyBorder="1" applyAlignment="1" applyProtection="1">
      <alignment horizontal="center" textRotation="90" wrapText="1"/>
      <protection locked="0"/>
    </xf>
    <xf numFmtId="0" fontId="3" fillId="0" borderId="5" xfId="0" applyFont="1" applyBorder="1" applyAlignment="1" applyProtection="1">
      <alignment horizontal="center" textRotation="90" wrapText="1"/>
      <protection locked="0"/>
    </xf>
    <xf numFmtId="0" fontId="2" fillId="2" borderId="13" xfId="0" applyFont="1" applyFill="1" applyBorder="1" applyAlignment="1" applyProtection="1">
      <alignment horizontal="center"/>
      <protection hidden="1"/>
    </xf>
    <xf numFmtId="0" fontId="2" fillId="2" borderId="14" xfId="0" applyFont="1" applyFill="1" applyBorder="1" applyAlignment="1" applyProtection="1">
      <alignment horizontal="center"/>
      <protection hidden="1"/>
    </xf>
    <xf numFmtId="164" fontId="3" fillId="5" borderId="1" xfId="0" applyNumberFormat="1" applyFont="1" applyFill="1" applyBorder="1" applyProtection="1">
      <protection hidden="1"/>
    </xf>
    <xf numFmtId="0" fontId="2" fillId="5" borderId="1" xfId="0" applyFont="1" applyFill="1" applyBorder="1" applyProtection="1">
      <protection hidden="1"/>
    </xf>
    <xf numFmtId="0" fontId="3" fillId="5" borderId="2" xfId="0" applyFont="1" applyFill="1" applyBorder="1" applyProtection="1">
      <protection hidden="1"/>
    </xf>
    <xf numFmtId="0" fontId="0" fillId="0" borderId="0" xfId="0" applyProtection="1"/>
    <xf numFmtId="164" fontId="3" fillId="5" borderId="2" xfId="0" applyNumberFormat="1" applyFont="1" applyFill="1" applyBorder="1" applyAlignment="1" applyProtection="1">
      <alignment horizontal="center"/>
      <protection locked="0" hidden="1"/>
    </xf>
    <xf numFmtId="0" fontId="5" fillId="6" borderId="3" xfId="0" applyFont="1" applyFill="1" applyBorder="1" applyAlignment="1">
      <alignment horizontal="center" vertical="center"/>
    </xf>
    <xf numFmtId="0" fontId="3" fillId="6" borderId="2" xfId="0" applyFont="1" applyFill="1" applyBorder="1" applyProtection="1">
      <protection hidden="1"/>
    </xf>
    <xf numFmtId="0" fontId="2" fillId="6" borderId="1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Protection="1"/>
    <xf numFmtId="0" fontId="3" fillId="0" borderId="21" xfId="0" applyFont="1" applyBorder="1" applyAlignment="1" applyProtection="1">
      <alignment horizontal="center" textRotation="90" wrapText="1"/>
      <protection locked="0"/>
    </xf>
    <xf numFmtId="0" fontId="5" fillId="5" borderId="5" xfId="0" applyFont="1" applyFill="1" applyBorder="1" applyAlignment="1">
      <alignment horizontal="center" vertical="center"/>
    </xf>
    <xf numFmtId="0" fontId="0" fillId="0" borderId="0" xfId="0" applyAlignment="1" applyProtection="1">
      <alignment horizontal="left"/>
    </xf>
    <xf numFmtId="0" fontId="4" fillId="0" borderId="5" xfId="0" applyFont="1" applyBorder="1" applyAlignment="1" applyProtection="1">
      <alignment horizontal="center" textRotation="90" wrapText="1"/>
      <protection locked="0"/>
    </xf>
    <xf numFmtId="164" fontId="3" fillId="6" borderId="2" xfId="0" applyNumberFormat="1" applyFont="1" applyFill="1" applyBorder="1" applyProtection="1">
      <protection hidden="1"/>
    </xf>
    <xf numFmtId="0" fontId="4" fillId="0" borderId="21" xfId="0" applyFont="1" applyBorder="1" applyAlignment="1" applyProtection="1">
      <alignment horizontal="center" textRotation="90" wrapText="1"/>
      <protection locked="0"/>
    </xf>
    <xf numFmtId="0" fontId="3" fillId="7" borderId="4" xfId="0" applyFont="1" applyFill="1" applyBorder="1" applyAlignment="1" applyProtection="1">
      <alignment horizontal="center" textRotation="90" wrapText="1"/>
      <protection locked="0"/>
    </xf>
    <xf numFmtId="0" fontId="3" fillId="7" borderId="5" xfId="0" applyFont="1" applyFill="1" applyBorder="1" applyAlignment="1" applyProtection="1">
      <alignment horizontal="center" textRotation="90" wrapText="1"/>
      <protection locked="0"/>
    </xf>
    <xf numFmtId="0" fontId="4" fillId="7" borderId="5" xfId="0" applyFont="1" applyFill="1" applyBorder="1" applyAlignment="1" applyProtection="1">
      <alignment horizontal="center" textRotation="90" wrapText="1"/>
      <protection locked="0"/>
    </xf>
    <xf numFmtId="0" fontId="3" fillId="7" borderId="6" xfId="0" applyFont="1" applyFill="1" applyBorder="1" applyAlignment="1">
      <alignment horizontal="center" vertical="center" textRotation="90" wrapText="1"/>
    </xf>
    <xf numFmtId="0" fontId="5" fillId="7" borderId="4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2" fillId="7" borderId="2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Protection="1">
      <protection locked="0"/>
    </xf>
    <xf numFmtId="2" fontId="6" fillId="7" borderId="1" xfId="0" applyNumberFormat="1" applyFont="1" applyFill="1" applyBorder="1" applyAlignment="1" applyProtection="1">
      <alignment horizontal="center"/>
    </xf>
    <xf numFmtId="0" fontId="6" fillId="7" borderId="1" xfId="0" applyFont="1" applyFill="1" applyBorder="1" applyProtection="1"/>
    <xf numFmtId="0" fontId="5" fillId="0" borderId="21" xfId="0" applyFont="1" applyBorder="1" applyAlignment="1">
      <alignment horizontal="center" vertical="center"/>
    </xf>
    <xf numFmtId="0" fontId="2" fillId="0" borderId="23" xfId="0" applyFont="1" applyBorder="1" applyProtection="1">
      <protection locked="0"/>
    </xf>
    <xf numFmtId="0" fontId="2" fillId="0" borderId="13" xfId="0" applyFont="1" applyBorder="1" applyProtection="1"/>
    <xf numFmtId="0" fontId="2" fillId="0" borderId="24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164" fontId="8" fillId="0" borderId="14" xfId="0" applyNumberFormat="1" applyFont="1" applyBorder="1" applyAlignment="1" applyProtection="1">
      <alignment horizontal="center"/>
    </xf>
    <xf numFmtId="49" fontId="16" fillId="0" borderId="25" xfId="0" applyNumberFormat="1" applyFont="1" applyBorder="1"/>
    <xf numFmtId="0" fontId="0" fillId="0" borderId="26" xfId="0" applyBorder="1"/>
    <xf numFmtId="0" fontId="2" fillId="0" borderId="25" xfId="0" applyFont="1" applyBorder="1" applyProtection="1">
      <protection locked="0"/>
    </xf>
    <xf numFmtId="0" fontId="2" fillId="0" borderId="25" xfId="0" applyFont="1" applyBorder="1" applyAlignment="1" applyProtection="1">
      <alignment horizontal="left" vertical="center"/>
    </xf>
    <xf numFmtId="0" fontId="4" fillId="7" borderId="5" xfId="0" applyFont="1" applyFill="1" applyBorder="1" applyAlignment="1">
      <alignment horizontal="left" vertical="center" textRotation="90" wrapText="1"/>
    </xf>
    <xf numFmtId="0" fontId="5" fillId="0" borderId="19" xfId="0" applyFont="1" applyBorder="1" applyAlignment="1">
      <alignment horizontal="center" vertical="center"/>
    </xf>
    <xf numFmtId="0" fontId="17" fillId="0" borderId="1" xfId="0" applyFont="1" applyBorder="1" applyAlignment="1">
      <alignment horizontal="left"/>
    </xf>
    <xf numFmtId="0" fontId="0" fillId="0" borderId="1" xfId="0" applyBorder="1"/>
    <xf numFmtId="0" fontId="18" fillId="0" borderId="1" xfId="0" applyFont="1" applyBorder="1" applyAlignment="1">
      <alignment horizontal="left"/>
    </xf>
    <xf numFmtId="0" fontId="19" fillId="0" borderId="1" xfId="0" applyFont="1" applyBorder="1" applyAlignment="1" applyProtection="1">
      <alignment horizontal="center"/>
      <protection locked="0"/>
    </xf>
    <xf numFmtId="0" fontId="13" fillId="7" borderId="4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2" fillId="2" borderId="13" xfId="0" applyFont="1" applyFill="1" applyBorder="1" applyAlignment="1" applyProtection="1">
      <alignment horizontal="center"/>
      <protection hidden="1"/>
    </xf>
    <xf numFmtId="0" fontId="2" fillId="2" borderId="14" xfId="0" applyFont="1" applyFill="1" applyBorder="1" applyAlignment="1" applyProtection="1">
      <alignment horizontal="center"/>
      <protection hidden="1"/>
    </xf>
    <xf numFmtId="0" fontId="14" fillId="0" borderId="13" xfId="0" applyFont="1" applyBorder="1" applyAlignment="1">
      <alignment wrapText="1"/>
    </xf>
    <xf numFmtId="0" fontId="15" fillId="0" borderId="22" xfId="0" applyFont="1" applyBorder="1" applyAlignment="1">
      <alignment wrapText="1"/>
    </xf>
    <xf numFmtId="0" fontId="15" fillId="0" borderId="14" xfId="0" applyFont="1" applyBorder="1" applyAlignment="1">
      <alignment wrapText="1"/>
    </xf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11" fillId="4" borderId="0" xfId="0" applyFont="1" applyFill="1" applyBorder="1"/>
    <xf numFmtId="49" fontId="3" fillId="0" borderId="0" xfId="0" applyNumberFormat="1" applyFont="1" applyAlignment="1" applyProtection="1">
      <alignment horizontal="center" vertical="distributed"/>
      <protection locked="0"/>
    </xf>
    <xf numFmtId="49" fontId="9" fillId="0" borderId="0" xfId="0" applyNumberFormat="1" applyFont="1" applyAlignment="1" applyProtection="1">
      <alignment horizontal="center" vertical="distributed"/>
      <protection locked="0"/>
    </xf>
    <xf numFmtId="0" fontId="3" fillId="6" borderId="3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 textRotation="90" wrapText="1"/>
    </xf>
    <xf numFmtId="0" fontId="20" fillId="0" borderId="10" xfId="0" applyFont="1" applyBorder="1" applyProtection="1">
      <protection locked="0"/>
    </xf>
    <xf numFmtId="0" fontId="5" fillId="2" borderId="15" xfId="0" applyFont="1" applyFill="1" applyBorder="1" applyAlignment="1">
      <alignment horizontal="center" vertical="center" textRotation="90" wrapText="1"/>
    </xf>
    <xf numFmtId="0" fontId="5" fillId="2" borderId="16" xfId="0" applyFont="1" applyFill="1" applyBorder="1" applyAlignment="1">
      <alignment horizontal="center" vertical="center" textRotation="90" wrapText="1"/>
    </xf>
    <xf numFmtId="0" fontId="5" fillId="2" borderId="17" xfId="0" applyFont="1" applyFill="1" applyBorder="1" applyAlignment="1">
      <alignment horizontal="center" vertical="center" textRotation="90" wrapText="1"/>
    </xf>
    <xf numFmtId="0" fontId="5" fillId="2" borderId="18" xfId="0" applyFont="1" applyFill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 applyAlignment="1" applyProtection="1">
      <alignment horizontal="center"/>
      <protection locked="0"/>
    </xf>
    <xf numFmtId="0" fontId="0" fillId="0" borderId="0" xfId="0" applyProtection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66"/>
      <color rgb="FFFFFFCC"/>
      <color rgb="FFCC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I46"/>
  <sheetViews>
    <sheetView tabSelected="1" view="pageBreakPreview" topLeftCell="A19" zoomScaleNormal="130" zoomScaleSheetLayoutView="100" workbookViewId="0">
      <selection activeCell="D10" sqref="D10"/>
    </sheetView>
  </sheetViews>
  <sheetFormatPr defaultRowHeight="15" outlineLevelCol="1" x14ac:dyDescent="0.25"/>
  <cols>
    <col min="1" max="1" width="3" customWidth="1"/>
    <col min="2" max="2" width="17.5703125" customWidth="1"/>
    <col min="3" max="6" width="2.7109375" style="3" customWidth="1"/>
    <col min="7" max="7" width="4.85546875" style="3" customWidth="1"/>
    <col min="8" max="12" width="2.7109375" style="3" customWidth="1"/>
    <col min="13" max="13" width="3.85546875" style="3" customWidth="1"/>
    <col min="14" max="15" width="2.7109375" style="3" customWidth="1"/>
    <col min="16" max="16" width="2" style="3" customWidth="1"/>
    <col min="17" max="17" width="1.85546875" style="3" customWidth="1"/>
    <col min="18" max="18" width="2" style="3" customWidth="1"/>
    <col min="19" max="23" width="2.7109375" style="3" customWidth="1"/>
    <col min="24" max="24" width="3.28515625" style="3" customWidth="1"/>
    <col min="25" max="25" width="2.5703125" style="3" customWidth="1"/>
    <col min="26" max="26" width="3.140625" customWidth="1"/>
    <col min="27" max="28" width="2.85546875" customWidth="1"/>
    <col min="29" max="29" width="6" customWidth="1"/>
    <col min="30" max="30" width="1.7109375" style="2" customWidth="1"/>
    <col min="31" max="31" width="2.42578125" customWidth="1"/>
    <col min="32" max="32" width="6.140625" customWidth="1"/>
    <col min="33" max="34" width="9.140625" hidden="1" customWidth="1" outlineLevel="1"/>
    <col min="35" max="35" width="9.140625" collapsed="1"/>
  </cols>
  <sheetData>
    <row r="1" spans="1:34" ht="16.5" x14ac:dyDescent="0.25">
      <c r="A1" s="91" t="s">
        <v>16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</row>
    <row r="2" spans="1:34" s="2" customFormat="1" ht="16.5" x14ac:dyDescent="0.25">
      <c r="A2" s="92" t="s">
        <v>17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4" ht="21.75" customHeight="1" thickBot="1" x14ac:dyDescent="0.3">
      <c r="A3" s="9"/>
      <c r="B3" s="9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95" t="s">
        <v>50</v>
      </c>
      <c r="AA3" s="95"/>
      <c r="AB3" s="95"/>
      <c r="AC3" s="95"/>
      <c r="AD3" s="95"/>
      <c r="AE3" s="95"/>
      <c r="AF3" s="95"/>
    </row>
    <row r="4" spans="1:34" ht="13.5" customHeight="1" thickBot="1" x14ac:dyDescent="0.3">
      <c r="A4" s="100" t="s">
        <v>0</v>
      </c>
      <c r="B4" s="102" t="s">
        <v>2</v>
      </c>
      <c r="C4" s="74" t="s">
        <v>1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1" t="s">
        <v>12</v>
      </c>
      <c r="T4" s="72"/>
      <c r="U4" s="72"/>
      <c r="V4" s="72"/>
      <c r="W4" s="72"/>
      <c r="X4" s="72"/>
      <c r="Y4" s="72"/>
      <c r="Z4" s="72"/>
      <c r="AA4" s="72"/>
      <c r="AB4" s="73"/>
      <c r="AC4" s="94" t="s">
        <v>13</v>
      </c>
      <c r="AD4" s="96" t="s">
        <v>14</v>
      </c>
      <c r="AE4" s="97"/>
      <c r="AF4" s="93" t="s">
        <v>15</v>
      </c>
    </row>
    <row r="5" spans="1:34" ht="120.75" customHeight="1" thickBot="1" x14ac:dyDescent="0.3">
      <c r="A5" s="101"/>
      <c r="B5" s="102"/>
      <c r="C5" s="24" t="s">
        <v>40</v>
      </c>
      <c r="D5" s="25" t="s">
        <v>44</v>
      </c>
      <c r="E5" s="25" t="s">
        <v>43</v>
      </c>
      <c r="F5" s="25" t="s">
        <v>41</v>
      </c>
      <c r="G5" s="25" t="s">
        <v>42</v>
      </c>
      <c r="H5" s="25" t="s">
        <v>31</v>
      </c>
      <c r="I5" s="25" t="s">
        <v>45</v>
      </c>
      <c r="J5" s="25" t="s">
        <v>28</v>
      </c>
      <c r="K5" s="41" t="s">
        <v>29</v>
      </c>
      <c r="L5" s="25" t="s">
        <v>46</v>
      </c>
      <c r="M5" s="25" t="s">
        <v>30</v>
      </c>
      <c r="N5" s="41" t="s">
        <v>47</v>
      </c>
      <c r="O5" s="38" t="s">
        <v>48</v>
      </c>
      <c r="P5" s="43"/>
      <c r="Q5" s="38"/>
      <c r="R5" s="38"/>
      <c r="S5" s="44" t="s">
        <v>18</v>
      </c>
      <c r="T5" s="45" t="s">
        <v>19</v>
      </c>
      <c r="U5" s="45" t="s">
        <v>20</v>
      </c>
      <c r="V5" s="45" t="s">
        <v>21</v>
      </c>
      <c r="W5" s="45" t="s">
        <v>22</v>
      </c>
      <c r="X5" s="46" t="s">
        <v>23</v>
      </c>
      <c r="Y5" s="45" t="s">
        <v>24</v>
      </c>
      <c r="Z5" s="65" t="s">
        <v>25</v>
      </c>
      <c r="AA5" s="65" t="s">
        <v>26</v>
      </c>
      <c r="AB5" s="47" t="s">
        <v>27</v>
      </c>
      <c r="AC5" s="94"/>
      <c r="AD5" s="98"/>
      <c r="AE5" s="99"/>
      <c r="AF5" s="93"/>
      <c r="AG5" s="1"/>
    </row>
    <row r="6" spans="1:34" s="4" customFormat="1" ht="15.75" thickBot="1" x14ac:dyDescent="0.3">
      <c r="A6" s="5">
        <v>1</v>
      </c>
      <c r="B6" s="66">
        <v>2</v>
      </c>
      <c r="C6" s="6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55">
        <v>11</v>
      </c>
      <c r="L6" s="7">
        <v>12</v>
      </c>
      <c r="M6" s="7">
        <v>13</v>
      </c>
      <c r="N6" s="7">
        <v>14</v>
      </c>
      <c r="O6" s="7">
        <v>15</v>
      </c>
      <c r="P6" s="7">
        <v>16</v>
      </c>
      <c r="Q6" s="7">
        <v>17</v>
      </c>
      <c r="R6" s="8">
        <v>18</v>
      </c>
      <c r="S6" s="48">
        <v>19</v>
      </c>
      <c r="T6" s="49">
        <v>20</v>
      </c>
      <c r="U6" s="49">
        <v>21</v>
      </c>
      <c r="V6" s="49">
        <v>22</v>
      </c>
      <c r="W6" s="49">
        <v>23</v>
      </c>
      <c r="X6" s="49">
        <v>24</v>
      </c>
      <c r="Y6" s="49">
        <v>25</v>
      </c>
      <c r="Z6" s="49">
        <v>26</v>
      </c>
      <c r="AA6" s="49">
        <v>27</v>
      </c>
      <c r="AB6" s="49">
        <v>28</v>
      </c>
      <c r="AC6" s="39">
        <v>29</v>
      </c>
      <c r="AD6" s="86">
        <v>30</v>
      </c>
      <c r="AE6" s="87"/>
      <c r="AF6" s="33">
        <v>31</v>
      </c>
    </row>
    <row r="7" spans="1:34" ht="15" customHeight="1" x14ac:dyDescent="0.3">
      <c r="A7" s="56">
        <v>1</v>
      </c>
      <c r="B7" s="67" t="s">
        <v>35</v>
      </c>
      <c r="C7" s="59">
        <v>85</v>
      </c>
      <c r="D7" s="11">
        <v>80</v>
      </c>
      <c r="E7" s="11">
        <v>75</v>
      </c>
      <c r="F7" s="11">
        <v>75</v>
      </c>
      <c r="G7" s="11">
        <v>85</v>
      </c>
      <c r="H7" s="11">
        <v>90</v>
      </c>
      <c r="I7" s="11">
        <v>90</v>
      </c>
      <c r="J7" s="11">
        <v>80</v>
      </c>
      <c r="K7" s="11">
        <v>90</v>
      </c>
      <c r="L7" s="11">
        <v>95</v>
      </c>
      <c r="M7" s="11">
        <v>85</v>
      </c>
      <c r="N7" s="11">
        <v>90</v>
      </c>
      <c r="O7" s="11">
        <v>90</v>
      </c>
      <c r="P7" s="11"/>
      <c r="Q7" s="11"/>
      <c r="R7" s="11"/>
      <c r="S7" s="51">
        <v>3</v>
      </c>
      <c r="T7" s="51"/>
      <c r="U7" s="51"/>
      <c r="V7" s="51">
        <v>1</v>
      </c>
      <c r="W7" s="51"/>
      <c r="X7" s="51">
        <v>2</v>
      </c>
      <c r="Y7" s="51"/>
      <c r="Z7" s="51"/>
      <c r="AA7" s="51"/>
      <c r="AB7" s="51"/>
      <c r="AC7" s="32">
        <f>AVERAGE($C7:$R7)</f>
        <v>85.384615384615387</v>
      </c>
      <c r="AD7" s="76">
        <f>MIN(10,SUM(S7:AB7))</f>
        <v>6</v>
      </c>
      <c r="AE7" s="77"/>
      <c r="AF7" s="42">
        <f>AC7+AD7</f>
        <v>91.384615384615387</v>
      </c>
      <c r="AG7" s="30" t="str">
        <f>IF(програма!$D2&gt;3.9999,"призн"," ")</f>
        <v xml:space="preserve"> </v>
      </c>
      <c r="AH7" s="36">
        <f>MIN(C8:Y8)</f>
        <v>2</v>
      </c>
    </row>
    <row r="8" spans="1:34" ht="15" customHeight="1" x14ac:dyDescent="0.3">
      <c r="A8" s="56">
        <v>2</v>
      </c>
      <c r="B8" s="67" t="s">
        <v>33</v>
      </c>
      <c r="C8" s="58">
        <v>70</v>
      </c>
      <c r="D8" s="10">
        <v>85</v>
      </c>
      <c r="E8" s="10">
        <v>80</v>
      </c>
      <c r="F8" s="10">
        <v>75</v>
      </c>
      <c r="G8" s="10">
        <v>75</v>
      </c>
      <c r="H8" s="10">
        <v>75</v>
      </c>
      <c r="I8" s="10">
        <v>75</v>
      </c>
      <c r="J8" s="10">
        <v>70</v>
      </c>
      <c r="K8" s="10">
        <v>75</v>
      </c>
      <c r="L8" s="10">
        <v>80</v>
      </c>
      <c r="M8" s="10">
        <v>100</v>
      </c>
      <c r="N8" s="10">
        <v>90</v>
      </c>
      <c r="O8" s="10">
        <v>90</v>
      </c>
      <c r="P8" s="10"/>
      <c r="Q8" s="10"/>
      <c r="R8" s="10"/>
      <c r="S8" s="50"/>
      <c r="T8" s="50"/>
      <c r="U8" s="50"/>
      <c r="V8" s="50">
        <v>2</v>
      </c>
      <c r="W8" s="50"/>
      <c r="X8" s="50">
        <v>2</v>
      </c>
      <c r="Y8" s="50"/>
      <c r="Z8" s="50">
        <v>4</v>
      </c>
      <c r="AA8" s="50"/>
      <c r="AB8" s="50"/>
      <c r="AC8" s="32">
        <f>AVERAGE($C8:$R8)</f>
        <v>80</v>
      </c>
      <c r="AD8" s="103">
        <f t="shared" ref="AD8" si="0">MIN(10,SUM(S8:AB8))</f>
        <v>8</v>
      </c>
      <c r="AE8" s="104"/>
      <c r="AF8" s="42">
        <f t="shared" ref="AF8" si="1">AC8+AD8</f>
        <v>88</v>
      </c>
      <c r="AG8" s="30" t="e">
        <f>IF(програма!$D3&gt;3.9999,"призн"," ")</f>
        <v>#REF!</v>
      </c>
      <c r="AH8" s="36" t="e">
        <f>MIN(#REF!)</f>
        <v>#REF!</v>
      </c>
    </row>
    <row r="9" spans="1:34" ht="15" customHeight="1" x14ac:dyDescent="0.3">
      <c r="A9" s="56">
        <v>3</v>
      </c>
      <c r="B9" s="67" t="s">
        <v>34</v>
      </c>
      <c r="C9" s="59">
        <v>75</v>
      </c>
      <c r="D9" s="11">
        <v>90</v>
      </c>
      <c r="E9" s="11">
        <v>85</v>
      </c>
      <c r="F9" s="11">
        <v>85</v>
      </c>
      <c r="G9" s="11">
        <v>90</v>
      </c>
      <c r="H9" s="11">
        <v>80</v>
      </c>
      <c r="I9" s="11">
        <v>80</v>
      </c>
      <c r="J9" s="11">
        <v>80</v>
      </c>
      <c r="K9" s="11">
        <v>85</v>
      </c>
      <c r="L9" s="11">
        <v>90</v>
      </c>
      <c r="M9" s="11">
        <v>70</v>
      </c>
      <c r="N9" s="11">
        <v>85</v>
      </c>
      <c r="O9" s="11">
        <v>85</v>
      </c>
      <c r="P9" s="11"/>
      <c r="Q9" s="11"/>
      <c r="R9" s="11"/>
      <c r="S9" s="51">
        <v>2</v>
      </c>
      <c r="T9" s="51"/>
      <c r="U9" s="51"/>
      <c r="V9" s="51"/>
      <c r="W9" s="51"/>
      <c r="X9" s="51">
        <v>2</v>
      </c>
      <c r="Y9" s="51"/>
      <c r="Z9" s="51"/>
      <c r="AA9" s="51"/>
      <c r="AB9" s="51"/>
      <c r="AC9" s="32">
        <f>AVERAGE($C9:$R9)</f>
        <v>83.07692307692308</v>
      </c>
      <c r="AD9" s="103">
        <f>MIN(10,SUM(S9:AB9))</f>
        <v>4</v>
      </c>
      <c r="AE9" s="104"/>
      <c r="AF9" s="42">
        <f>AC9+AD9</f>
        <v>87.07692307692308</v>
      </c>
      <c r="AG9" s="30" t="str">
        <f>IF(програма!$D4&gt;3.9999,"призн"," ")</f>
        <v xml:space="preserve"> </v>
      </c>
      <c r="AH9" s="36">
        <f t="shared" ref="AH8:AH13" si="2">MIN(C9:Y9)</f>
        <v>2</v>
      </c>
    </row>
    <row r="10" spans="1:34" ht="15" customHeight="1" x14ac:dyDescent="0.3">
      <c r="A10" s="56">
        <v>4</v>
      </c>
      <c r="B10" s="67" t="s">
        <v>37</v>
      </c>
      <c r="C10" s="59">
        <v>70</v>
      </c>
      <c r="D10" s="11">
        <v>85</v>
      </c>
      <c r="E10" s="11">
        <v>70</v>
      </c>
      <c r="F10" s="11">
        <v>65</v>
      </c>
      <c r="G10" s="11">
        <v>85</v>
      </c>
      <c r="H10" s="11">
        <v>75</v>
      </c>
      <c r="I10" s="11">
        <v>70</v>
      </c>
      <c r="J10" s="11">
        <v>65</v>
      </c>
      <c r="K10" s="11">
        <v>75</v>
      </c>
      <c r="L10" s="11">
        <v>80</v>
      </c>
      <c r="M10" s="11">
        <v>80</v>
      </c>
      <c r="N10" s="11">
        <v>85</v>
      </c>
      <c r="O10" s="11">
        <v>80</v>
      </c>
      <c r="P10" s="11"/>
      <c r="Q10" s="11"/>
      <c r="R10" s="11"/>
      <c r="S10" s="51"/>
      <c r="T10" s="51"/>
      <c r="U10" s="51"/>
      <c r="V10" s="51">
        <v>1</v>
      </c>
      <c r="W10" s="51"/>
      <c r="X10" s="51">
        <v>2</v>
      </c>
      <c r="Y10" s="51"/>
      <c r="Z10" s="51">
        <v>2</v>
      </c>
      <c r="AA10" s="51"/>
      <c r="AB10" s="51"/>
      <c r="AC10" s="32">
        <f>AVERAGE($C10:$R10)</f>
        <v>75.769230769230774</v>
      </c>
      <c r="AD10" s="76">
        <f>MIN(10,SUM(S10:AB10))</f>
        <v>5</v>
      </c>
      <c r="AE10" s="77"/>
      <c r="AF10" s="42">
        <f>AC10+AD10</f>
        <v>80.769230769230774</v>
      </c>
      <c r="AG10" s="30" t="str">
        <f>IF(програма!$D6&gt;3.9999,"призн"," ")</f>
        <v xml:space="preserve"> </v>
      </c>
      <c r="AH10" s="36">
        <f t="shared" si="2"/>
        <v>1</v>
      </c>
    </row>
    <row r="11" spans="1:34" ht="15" customHeight="1" x14ac:dyDescent="0.3">
      <c r="A11" s="56">
        <v>5</v>
      </c>
      <c r="B11" s="67" t="s">
        <v>36</v>
      </c>
      <c r="C11" s="58">
        <v>70</v>
      </c>
      <c r="D11" s="10">
        <v>85</v>
      </c>
      <c r="E11" s="10">
        <v>75</v>
      </c>
      <c r="F11" s="10">
        <v>80</v>
      </c>
      <c r="G11" s="10">
        <v>85</v>
      </c>
      <c r="H11" s="10">
        <v>75</v>
      </c>
      <c r="I11" s="10">
        <v>75</v>
      </c>
      <c r="J11" s="10">
        <v>75</v>
      </c>
      <c r="K11" s="10">
        <v>70</v>
      </c>
      <c r="L11" s="10">
        <v>85</v>
      </c>
      <c r="M11" s="10" t="s">
        <v>49</v>
      </c>
      <c r="N11" s="10">
        <v>85</v>
      </c>
      <c r="O11" s="10">
        <v>80</v>
      </c>
      <c r="P11" s="10"/>
      <c r="Q11" s="10"/>
      <c r="R11" s="10"/>
      <c r="S11" s="50"/>
      <c r="T11" s="50"/>
      <c r="U11" s="50"/>
      <c r="V11" s="50"/>
      <c r="W11" s="50"/>
      <c r="X11" s="50"/>
      <c r="Y11" s="50"/>
      <c r="Z11" s="51"/>
      <c r="AA11" s="51"/>
      <c r="AB11" s="50"/>
      <c r="AC11" s="32">
        <f>AVERAGE($C11:$R11)</f>
        <v>78.333333333333329</v>
      </c>
      <c r="AD11" s="76">
        <f>MIN(10,SUM(S11:AB11))</f>
        <v>0</v>
      </c>
      <c r="AE11" s="77"/>
      <c r="AF11" s="42">
        <f>AC11+AD11</f>
        <v>78.333333333333329</v>
      </c>
      <c r="AG11" s="30" t="str">
        <f>IF(програма!$D7&gt;3.9999,"призн"," ")</f>
        <v xml:space="preserve"> </v>
      </c>
      <c r="AH11" s="36">
        <f t="shared" si="2"/>
        <v>70</v>
      </c>
    </row>
    <row r="12" spans="1:34" ht="15" customHeight="1" x14ac:dyDescent="0.3">
      <c r="A12" s="56">
        <v>6</v>
      </c>
      <c r="B12" s="67" t="s">
        <v>38</v>
      </c>
      <c r="C12" s="59">
        <v>70</v>
      </c>
      <c r="D12" s="11">
        <v>85</v>
      </c>
      <c r="E12" s="11">
        <v>80</v>
      </c>
      <c r="F12" s="11">
        <v>70</v>
      </c>
      <c r="G12" s="11">
        <v>90</v>
      </c>
      <c r="H12" s="11">
        <v>70</v>
      </c>
      <c r="I12" s="11">
        <v>70</v>
      </c>
      <c r="J12" s="11">
        <v>60</v>
      </c>
      <c r="K12" s="11">
        <v>70</v>
      </c>
      <c r="L12" s="11">
        <v>80</v>
      </c>
      <c r="M12" s="11" t="s">
        <v>49</v>
      </c>
      <c r="N12" s="11">
        <v>80</v>
      </c>
      <c r="O12" s="11">
        <v>80</v>
      </c>
      <c r="P12" s="11"/>
      <c r="Q12" s="11"/>
      <c r="R12" s="11"/>
      <c r="S12" s="51"/>
      <c r="T12" s="51"/>
      <c r="U12" s="51"/>
      <c r="V12" s="51"/>
      <c r="W12" s="51"/>
      <c r="X12" s="51">
        <v>2</v>
      </c>
      <c r="Y12" s="51"/>
      <c r="Z12" s="51"/>
      <c r="AA12" s="51"/>
      <c r="AB12" s="51"/>
      <c r="AC12" s="32">
        <f>AVERAGE($C12:$R12)</f>
        <v>75.416666666666671</v>
      </c>
      <c r="AD12" s="76">
        <f>MIN(10,SUM(S12:AB12))</f>
        <v>2</v>
      </c>
      <c r="AE12" s="77"/>
      <c r="AF12" s="42">
        <f>AC12+AD12</f>
        <v>77.416666666666671</v>
      </c>
      <c r="AG12" s="30" t="str">
        <f>IF(програма!$D8&gt;3.9999,"призн"," ")</f>
        <v xml:space="preserve"> </v>
      </c>
      <c r="AH12" s="36">
        <f t="shared" si="2"/>
        <v>2</v>
      </c>
    </row>
    <row r="13" spans="1:34" ht="15" customHeight="1" x14ac:dyDescent="0.3">
      <c r="A13" s="56"/>
      <c r="B13" s="69"/>
      <c r="C13" s="59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32"/>
      <c r="AD13" s="76"/>
      <c r="AE13" s="77"/>
      <c r="AF13" s="42"/>
      <c r="AG13" s="30" t="str">
        <f>IF(програма!$D9&gt;3.9999,"призн"," ")</f>
        <v xml:space="preserve"> </v>
      </c>
      <c r="AH13" s="36">
        <f t="shared" si="2"/>
        <v>0</v>
      </c>
    </row>
    <row r="14" spans="1:34" ht="15" customHeight="1" x14ac:dyDescent="0.3">
      <c r="A14" s="56"/>
      <c r="B14" s="67"/>
      <c r="C14" s="59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32"/>
      <c r="AD14" s="103"/>
      <c r="AE14" s="104"/>
      <c r="AF14" s="42"/>
      <c r="AG14" s="30" t="str">
        <f>IF(програма!$D10&gt;3.9999,"призн"," ")</f>
        <v xml:space="preserve"> </v>
      </c>
      <c r="AH14" s="36">
        <f t="shared" ref="AH7:AH39" si="3">MIN(C14:Y14)</f>
        <v>0</v>
      </c>
    </row>
    <row r="15" spans="1:34" ht="15" customHeight="1" x14ac:dyDescent="0.3">
      <c r="A15" s="56"/>
      <c r="B15" s="67"/>
      <c r="C15" s="59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32"/>
      <c r="AD15" s="76"/>
      <c r="AE15" s="77"/>
      <c r="AF15" s="42"/>
      <c r="AG15" s="30" t="str">
        <f>IF(програма!$D11&gt;3.9999,"призн"," ")</f>
        <v xml:space="preserve"> </v>
      </c>
      <c r="AH15" s="36">
        <f t="shared" si="3"/>
        <v>0</v>
      </c>
    </row>
    <row r="16" spans="1:34" ht="15" customHeight="1" x14ac:dyDescent="0.3">
      <c r="A16" s="56"/>
      <c r="B16" s="67"/>
      <c r="C16" s="58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50"/>
      <c r="T16" s="50"/>
      <c r="U16" s="50"/>
      <c r="V16" s="50"/>
      <c r="W16" s="50"/>
      <c r="X16" s="50"/>
      <c r="Y16" s="50"/>
      <c r="Z16" s="51"/>
      <c r="AA16" s="51"/>
      <c r="AB16" s="50"/>
      <c r="AC16" s="32"/>
      <c r="AD16" s="76"/>
      <c r="AE16" s="77"/>
      <c r="AF16" s="42"/>
      <c r="AG16" s="30" t="str">
        <f>IF(програма!$D12&gt;3.9999,"призн"," ")</f>
        <v xml:space="preserve"> </v>
      </c>
      <c r="AH16" s="36">
        <f t="shared" si="3"/>
        <v>0</v>
      </c>
    </row>
    <row r="17" spans="1:34" ht="15" customHeight="1" x14ac:dyDescent="0.3">
      <c r="A17" s="56"/>
      <c r="B17" s="67"/>
      <c r="C17" s="59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32"/>
      <c r="AD17" s="76"/>
      <c r="AE17" s="77"/>
      <c r="AF17" s="42"/>
      <c r="AG17" s="30" t="str">
        <f>IF(програма!$D14&gt;3.9999,"призн"," ")</f>
        <v xml:space="preserve"> </v>
      </c>
      <c r="AH17" s="36">
        <f>MIN(C17:Y17)</f>
        <v>0</v>
      </c>
    </row>
    <row r="18" spans="1:34" ht="15" customHeight="1" x14ac:dyDescent="0.3">
      <c r="A18" s="56"/>
      <c r="B18" s="67"/>
      <c r="C18" s="59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32"/>
      <c r="AD18" s="76"/>
      <c r="AE18" s="77"/>
      <c r="AF18" s="42"/>
      <c r="AG18" s="30" t="str">
        <f>IF(програма!$D15&gt;3.9999,"призн"," ")</f>
        <v xml:space="preserve"> </v>
      </c>
      <c r="AH18" s="36">
        <f>MIN(C18:Y18)</f>
        <v>0</v>
      </c>
    </row>
    <row r="19" spans="1:34" ht="15" customHeight="1" x14ac:dyDescent="0.3">
      <c r="A19" s="56"/>
      <c r="B19" s="67"/>
      <c r="C19" s="59"/>
      <c r="D19" s="11"/>
      <c r="E19" s="70"/>
      <c r="F19" s="70"/>
      <c r="G19" s="11"/>
      <c r="H19" s="70"/>
      <c r="I19" s="11"/>
      <c r="J19" s="11"/>
      <c r="K19" s="70"/>
      <c r="L19" s="11"/>
      <c r="M19" s="70"/>
      <c r="N19" s="11"/>
      <c r="O19" s="11"/>
      <c r="P19" s="11"/>
      <c r="Q19" s="11"/>
      <c r="R19" s="1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32"/>
      <c r="AD19" s="76"/>
      <c r="AE19" s="77"/>
      <c r="AF19" s="42"/>
      <c r="AG19" s="30" t="str">
        <f>IF(програма!$D16&gt;3.9999,"призн"," ")</f>
        <v xml:space="preserve"> </v>
      </c>
      <c r="AH19" s="36">
        <f t="shared" si="3"/>
        <v>0</v>
      </c>
    </row>
    <row r="20" spans="1:34" ht="15" customHeight="1" x14ac:dyDescent="0.3">
      <c r="A20" s="56"/>
      <c r="B20" s="67"/>
      <c r="C20" s="59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32"/>
      <c r="AD20" s="76"/>
      <c r="AE20" s="77"/>
      <c r="AF20" s="42"/>
      <c r="AG20" s="30" t="str">
        <f>IF(програма!$D17&gt;3.9999,"призн"," ")</f>
        <v xml:space="preserve"> </v>
      </c>
      <c r="AH20" s="36">
        <f t="shared" si="3"/>
        <v>0</v>
      </c>
    </row>
    <row r="21" spans="1:34" ht="15" customHeight="1" x14ac:dyDescent="0.3">
      <c r="A21" s="56"/>
      <c r="B21" s="69"/>
      <c r="C21" s="59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32"/>
      <c r="AD21" s="76"/>
      <c r="AE21" s="77"/>
      <c r="AF21" s="42"/>
      <c r="AG21" s="30" t="str">
        <f>IF(програма!$D18&gt;3.9999,"призн"," ")</f>
        <v xml:space="preserve"> </v>
      </c>
      <c r="AH21" s="36">
        <f>MIN(C21:Y21)</f>
        <v>0</v>
      </c>
    </row>
    <row r="22" spans="1:34" ht="15" customHeight="1" x14ac:dyDescent="0.3">
      <c r="A22" s="56"/>
      <c r="B22" s="68"/>
      <c r="C22" s="59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32"/>
      <c r="AD22" s="76"/>
      <c r="AE22" s="77"/>
      <c r="AF22" s="42"/>
      <c r="AG22" s="30" t="str">
        <f>IF(програма!$D19&gt;3.9999,"призн"," ")</f>
        <v xml:space="preserve"> </v>
      </c>
      <c r="AH22" s="36">
        <f t="shared" si="3"/>
        <v>0</v>
      </c>
    </row>
    <row r="23" spans="1:34" ht="15" customHeight="1" x14ac:dyDescent="0.3">
      <c r="A23" s="56"/>
      <c r="B23" s="61"/>
      <c r="C23" s="58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50"/>
      <c r="T23" s="50"/>
      <c r="U23" s="50"/>
      <c r="V23" s="50"/>
      <c r="W23" s="50"/>
      <c r="X23" s="50"/>
      <c r="Y23" s="50"/>
      <c r="Z23" s="51"/>
      <c r="AA23" s="51"/>
      <c r="AB23" s="50"/>
      <c r="AC23" s="32"/>
      <c r="AD23" s="76"/>
      <c r="AE23" s="77"/>
      <c r="AF23" s="42"/>
      <c r="AG23" s="30" t="str">
        <f>IF(програма!$D20&gt;3.9999,"призн"," ")</f>
        <v xml:space="preserve"> </v>
      </c>
      <c r="AH23" s="36">
        <f t="shared" si="3"/>
        <v>0</v>
      </c>
    </row>
    <row r="24" spans="1:34" ht="15" customHeight="1" x14ac:dyDescent="0.3">
      <c r="A24" s="56"/>
      <c r="B24" s="61"/>
      <c r="C24" s="5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32"/>
      <c r="AD24" s="76"/>
      <c r="AE24" s="77"/>
      <c r="AF24" s="42"/>
      <c r="AG24" s="30" t="str">
        <f>IF(програма!$D21&gt;3.9999,"призн"," ")</f>
        <v xml:space="preserve"> </v>
      </c>
      <c r="AH24" s="36">
        <f t="shared" si="3"/>
        <v>0</v>
      </c>
    </row>
    <row r="25" spans="1:34" ht="15" customHeight="1" x14ac:dyDescent="0.3">
      <c r="A25" s="56"/>
      <c r="B25" s="61"/>
      <c r="C25" s="59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32"/>
      <c r="AD25" s="76"/>
      <c r="AE25" s="77"/>
      <c r="AF25" s="42"/>
      <c r="AG25" s="30" t="str">
        <f>IF(програма!$D22&gt;3.9999,"призн"," ")</f>
        <v xml:space="preserve"> </v>
      </c>
      <c r="AH25" s="36">
        <f t="shared" si="3"/>
        <v>0</v>
      </c>
    </row>
    <row r="26" spans="1:34" ht="15" customHeight="1" x14ac:dyDescent="0.3">
      <c r="A26" s="56"/>
      <c r="B26" s="61"/>
      <c r="C26" s="59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32"/>
      <c r="AD26" s="84"/>
      <c r="AE26" s="85"/>
      <c r="AF26" s="42"/>
      <c r="AG26" s="30" t="str">
        <f>IF(програма!$D23&gt;3.9999,"призн"," ")</f>
        <v xml:space="preserve"> </v>
      </c>
      <c r="AH26" s="36">
        <f t="shared" si="3"/>
        <v>0</v>
      </c>
    </row>
    <row r="27" spans="1:34" ht="15" customHeight="1" thickBot="1" x14ac:dyDescent="0.35">
      <c r="A27" s="56"/>
      <c r="B27" s="62"/>
      <c r="C27" s="59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32"/>
      <c r="AD27" s="84"/>
      <c r="AE27" s="85"/>
      <c r="AF27" s="42"/>
      <c r="AG27" s="30" t="str">
        <f>IF(програма!$D24&gt;3.9999,"призн"," ")</f>
        <v xml:space="preserve"> </v>
      </c>
      <c r="AH27" s="36">
        <f t="shared" si="3"/>
        <v>0</v>
      </c>
    </row>
    <row r="28" spans="1:34" ht="15" customHeight="1" x14ac:dyDescent="0.3">
      <c r="A28" s="56"/>
      <c r="B28" s="63"/>
      <c r="C28" s="59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32"/>
      <c r="AD28" s="88"/>
      <c r="AE28" s="89"/>
      <c r="AF28" s="42"/>
      <c r="AG28" s="30" t="str">
        <f>IF(програма!$D25&gt;3.9999,"призн"," ")</f>
        <v xml:space="preserve"> </v>
      </c>
      <c r="AH28" s="36">
        <f t="shared" si="3"/>
        <v>0</v>
      </c>
    </row>
    <row r="29" spans="1:34" s="2" customFormat="1" ht="15" customHeight="1" x14ac:dyDescent="0.3">
      <c r="A29" s="56"/>
      <c r="B29" s="63"/>
      <c r="C29" s="59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51"/>
      <c r="T29" s="51"/>
      <c r="U29" s="51"/>
      <c r="V29" s="51"/>
      <c r="W29" s="51"/>
      <c r="X29" s="51"/>
      <c r="Y29" s="51"/>
      <c r="Z29" s="52"/>
      <c r="AA29" s="52"/>
      <c r="AB29" s="52"/>
      <c r="AC29" s="32"/>
      <c r="AD29" s="76"/>
      <c r="AE29" s="77"/>
      <c r="AF29" s="34" t="str">
        <f t="shared" ref="AF29:AF39" si="4">IF(AH29&gt;2,AG29," ")</f>
        <v xml:space="preserve"> </v>
      </c>
      <c r="AG29" s="30" t="str">
        <f>IF(програма!$D26&gt;3.9999,"призн"," ")</f>
        <v xml:space="preserve"> </v>
      </c>
      <c r="AH29" s="36">
        <f t="shared" si="3"/>
        <v>0</v>
      </c>
    </row>
    <row r="30" spans="1:34" s="2" customFormat="1" ht="15" customHeight="1" x14ac:dyDescent="0.3">
      <c r="A30" s="56"/>
      <c r="B30" s="63"/>
      <c r="C30" s="59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51"/>
      <c r="T30" s="51"/>
      <c r="U30" s="51"/>
      <c r="V30" s="51"/>
      <c r="W30" s="51"/>
      <c r="X30" s="51"/>
      <c r="Y30" s="51"/>
      <c r="Z30" s="52"/>
      <c r="AA30" s="52"/>
      <c r="AB30" s="52"/>
      <c r="AC30" s="32"/>
      <c r="AD30" s="76"/>
      <c r="AE30" s="77"/>
      <c r="AF30" s="34" t="str">
        <f t="shared" si="4"/>
        <v xml:space="preserve"> </v>
      </c>
      <c r="AG30" s="30" t="str">
        <f>IF(програма!$D27&gt;3.9999,"призн"," ")</f>
        <v xml:space="preserve"> </v>
      </c>
      <c r="AH30" s="36">
        <f t="shared" si="3"/>
        <v>0</v>
      </c>
    </row>
    <row r="31" spans="1:34" s="2" customFormat="1" ht="15" customHeight="1" x14ac:dyDescent="0.3">
      <c r="A31" s="56"/>
      <c r="B31" s="63"/>
      <c r="C31" s="59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51"/>
      <c r="T31" s="51"/>
      <c r="U31" s="51"/>
      <c r="V31" s="51"/>
      <c r="W31" s="51"/>
      <c r="X31" s="51"/>
      <c r="Y31" s="51"/>
      <c r="Z31" s="52"/>
      <c r="AA31" s="52"/>
      <c r="AB31" s="52"/>
      <c r="AC31" s="32"/>
      <c r="AD31" s="76"/>
      <c r="AE31" s="77"/>
      <c r="AF31" s="34" t="str">
        <f t="shared" si="4"/>
        <v xml:space="preserve"> </v>
      </c>
      <c r="AG31" s="30" t="str">
        <f>IF(програма!$D28&gt;3.9999,"призн"," ")</f>
        <v xml:space="preserve"> </v>
      </c>
      <c r="AH31" s="36">
        <f t="shared" si="3"/>
        <v>0</v>
      </c>
    </row>
    <row r="32" spans="1:34" s="2" customFormat="1" ht="15" customHeight="1" x14ac:dyDescent="0.3">
      <c r="A32" s="56"/>
      <c r="B32" s="63"/>
      <c r="C32" s="59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51"/>
      <c r="T32" s="51"/>
      <c r="U32" s="51"/>
      <c r="V32" s="51"/>
      <c r="W32" s="51"/>
      <c r="X32" s="51"/>
      <c r="Y32" s="51"/>
      <c r="Z32" s="52"/>
      <c r="AA32" s="52"/>
      <c r="AB32" s="52"/>
      <c r="AC32" s="32"/>
      <c r="AD32" s="76"/>
      <c r="AE32" s="77"/>
      <c r="AF32" s="34" t="str">
        <f t="shared" si="4"/>
        <v xml:space="preserve"> </v>
      </c>
      <c r="AG32" s="30" t="str">
        <f>IF(програма!$D29&gt;3.9999,"призн"," ")</f>
        <v xml:space="preserve"> </v>
      </c>
      <c r="AH32" s="36">
        <f t="shared" si="3"/>
        <v>0</v>
      </c>
    </row>
    <row r="33" spans="1:34" s="2" customFormat="1" ht="15" customHeight="1" x14ac:dyDescent="0.3">
      <c r="A33" s="56"/>
      <c r="B33" s="63"/>
      <c r="C33" s="59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51"/>
      <c r="T33" s="51"/>
      <c r="U33" s="51"/>
      <c r="V33" s="51"/>
      <c r="W33" s="51"/>
      <c r="X33" s="51"/>
      <c r="Y33" s="51"/>
      <c r="Z33" s="52"/>
      <c r="AA33" s="52"/>
      <c r="AB33" s="52"/>
      <c r="AC33" s="32"/>
      <c r="AD33" s="76"/>
      <c r="AE33" s="77"/>
      <c r="AF33" s="34" t="str">
        <f t="shared" si="4"/>
        <v xml:space="preserve"> </v>
      </c>
      <c r="AG33" s="30" t="str">
        <f>IF(програма!$D30&gt;3.9999,"призн"," ")</f>
        <v xml:space="preserve"> </v>
      </c>
      <c r="AH33" s="36">
        <f t="shared" si="3"/>
        <v>0</v>
      </c>
    </row>
    <row r="34" spans="1:34" ht="15" customHeight="1" x14ac:dyDescent="0.3">
      <c r="A34" s="56"/>
      <c r="B34" s="63"/>
      <c r="C34" s="59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51"/>
      <c r="T34" s="51"/>
      <c r="U34" s="51"/>
      <c r="V34" s="51"/>
      <c r="W34" s="51"/>
      <c r="X34" s="51"/>
      <c r="Y34" s="51"/>
      <c r="Z34" s="52"/>
      <c r="AA34" s="52"/>
      <c r="AB34" s="52"/>
      <c r="AC34" s="32"/>
      <c r="AD34" s="76"/>
      <c r="AE34" s="77"/>
      <c r="AF34" s="34" t="str">
        <f t="shared" si="4"/>
        <v xml:space="preserve"> </v>
      </c>
      <c r="AG34" s="30" t="str">
        <f>IF(програма!$D31&gt;3.9999,"призн"," ")</f>
        <v xml:space="preserve"> </v>
      </c>
      <c r="AH34" s="36">
        <f t="shared" si="3"/>
        <v>0</v>
      </c>
    </row>
    <row r="35" spans="1:34" ht="15" customHeight="1" x14ac:dyDescent="0.3">
      <c r="A35" s="56"/>
      <c r="B35" s="63"/>
      <c r="C35" s="59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51"/>
      <c r="T35" s="51"/>
      <c r="U35" s="51"/>
      <c r="V35" s="51"/>
      <c r="W35" s="51"/>
      <c r="X35" s="51"/>
      <c r="Y35" s="51"/>
      <c r="Z35" s="52"/>
      <c r="AA35" s="52"/>
      <c r="AB35" s="52"/>
      <c r="AC35" s="32"/>
      <c r="AD35" s="76"/>
      <c r="AE35" s="77"/>
      <c r="AF35" s="34" t="str">
        <f t="shared" si="4"/>
        <v xml:space="preserve"> </v>
      </c>
      <c r="AG35" s="30" t="str">
        <f>IF(програма!$D32&gt;3.9999,"призн"," ")</f>
        <v xml:space="preserve"> </v>
      </c>
      <c r="AH35" s="36">
        <f t="shared" si="3"/>
        <v>0</v>
      </c>
    </row>
    <row r="36" spans="1:34" ht="15" customHeight="1" x14ac:dyDescent="0.3">
      <c r="A36" s="56"/>
      <c r="B36" s="63"/>
      <c r="C36" s="59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51"/>
      <c r="T36" s="51"/>
      <c r="U36" s="51"/>
      <c r="V36" s="51"/>
      <c r="W36" s="51"/>
      <c r="X36" s="51"/>
      <c r="Y36" s="51"/>
      <c r="Z36" s="52"/>
      <c r="AA36" s="52"/>
      <c r="AB36" s="52"/>
      <c r="AC36" s="32"/>
      <c r="AD36" s="76"/>
      <c r="AE36" s="77"/>
      <c r="AF36" s="34" t="str">
        <f t="shared" si="4"/>
        <v xml:space="preserve"> </v>
      </c>
      <c r="AG36" s="30" t="str">
        <f>IF(програма!$D33&gt;3.9999,"призн"," ")</f>
        <v xml:space="preserve"> </v>
      </c>
      <c r="AH36" s="36">
        <f t="shared" si="3"/>
        <v>0</v>
      </c>
    </row>
    <row r="37" spans="1:34" ht="15" customHeight="1" x14ac:dyDescent="0.3">
      <c r="A37" s="56"/>
      <c r="B37" s="63"/>
      <c r="C37" s="59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51"/>
      <c r="T37" s="51"/>
      <c r="U37" s="51"/>
      <c r="V37" s="51"/>
      <c r="W37" s="51"/>
      <c r="X37" s="51"/>
      <c r="Y37" s="51"/>
      <c r="Z37" s="52"/>
      <c r="AA37" s="52"/>
      <c r="AB37" s="52"/>
      <c r="AC37" s="32"/>
      <c r="AD37" s="76"/>
      <c r="AE37" s="77"/>
      <c r="AF37" s="34" t="str">
        <f t="shared" si="4"/>
        <v xml:space="preserve"> </v>
      </c>
      <c r="AG37" s="30" t="str">
        <f>IF(програма!$D34&gt;3.9999,"призн"," ")</f>
        <v xml:space="preserve"> </v>
      </c>
      <c r="AH37" s="36">
        <f t="shared" si="3"/>
        <v>0</v>
      </c>
    </row>
    <row r="38" spans="1:34" ht="15" customHeight="1" x14ac:dyDescent="0.3">
      <c r="A38" s="56"/>
      <c r="B38" s="63"/>
      <c r="C38" s="59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51"/>
      <c r="T38" s="51"/>
      <c r="U38" s="51"/>
      <c r="V38" s="51"/>
      <c r="W38" s="51"/>
      <c r="X38" s="51"/>
      <c r="Y38" s="51"/>
      <c r="Z38" s="52"/>
      <c r="AA38" s="52"/>
      <c r="AB38" s="52"/>
      <c r="AC38" s="32"/>
      <c r="AD38" s="76"/>
      <c r="AE38" s="77"/>
      <c r="AF38" s="34" t="str">
        <f t="shared" si="4"/>
        <v xml:space="preserve"> </v>
      </c>
      <c r="AG38" s="30" t="str">
        <f>IF(програма!$D35&gt;3.9999,"призн"," ")</f>
        <v xml:space="preserve"> </v>
      </c>
      <c r="AH38" s="36">
        <f t="shared" si="3"/>
        <v>0</v>
      </c>
    </row>
    <row r="39" spans="1:34" ht="15" customHeight="1" x14ac:dyDescent="0.3">
      <c r="A39" s="56"/>
      <c r="B39" s="63"/>
      <c r="C39" s="59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51"/>
      <c r="T39" s="51"/>
      <c r="U39" s="51"/>
      <c r="V39" s="51"/>
      <c r="W39" s="51"/>
      <c r="X39" s="51"/>
      <c r="Y39" s="51"/>
      <c r="Z39" s="52"/>
      <c r="AA39" s="52"/>
      <c r="AB39" s="52"/>
      <c r="AC39" s="32"/>
      <c r="AD39" s="76"/>
      <c r="AE39" s="77"/>
      <c r="AF39" s="34" t="str">
        <f t="shared" si="4"/>
        <v xml:space="preserve"> </v>
      </c>
      <c r="AG39" s="30" t="str">
        <f>IF(програма!$D36&gt;3.9999,"призн"," ")</f>
        <v xml:space="preserve"> </v>
      </c>
      <c r="AH39" s="36">
        <f t="shared" si="3"/>
        <v>0</v>
      </c>
    </row>
    <row r="40" spans="1:34" s="2" customFormat="1" ht="35.25" customHeight="1" x14ac:dyDescent="0.3">
      <c r="A40" s="57"/>
      <c r="B40" s="64"/>
      <c r="C40" s="60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3"/>
      <c r="S40" s="53"/>
      <c r="T40" s="53"/>
      <c r="U40" s="53"/>
      <c r="V40" s="53"/>
      <c r="W40" s="53"/>
      <c r="X40" s="53"/>
      <c r="Y40" s="53"/>
      <c r="Z40" s="54"/>
      <c r="AA40" s="54"/>
      <c r="AB40" s="54"/>
      <c r="AC40" s="28"/>
      <c r="AD40" s="26"/>
      <c r="AE40" s="27"/>
      <c r="AF40" s="35"/>
      <c r="AG40" s="36"/>
      <c r="AH40" s="36"/>
    </row>
    <row r="41" spans="1:34" ht="42.75" customHeight="1" x14ac:dyDescent="0.3">
      <c r="A41" s="81" t="s">
        <v>32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3"/>
      <c r="AC41" s="29"/>
      <c r="AD41" s="79"/>
      <c r="AE41" s="80"/>
      <c r="AF41" s="35"/>
      <c r="AG41" s="36"/>
      <c r="AH41" s="36"/>
    </row>
    <row r="42" spans="1:34" s="2" customFormat="1" ht="7.5" customHeight="1" x14ac:dyDescent="0.25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0"/>
      <c r="AA42" s="20"/>
      <c r="AB42" s="20"/>
      <c r="AC42" s="20"/>
      <c r="AD42" s="20"/>
      <c r="AE42" s="20"/>
      <c r="AF42" s="20"/>
    </row>
    <row r="43" spans="1:34" ht="6" customHeight="1" x14ac:dyDescent="0.25"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</row>
    <row r="44" spans="1:34" ht="16.5" x14ac:dyDescent="0.3">
      <c r="A44" s="9"/>
      <c r="B44" s="78" t="s">
        <v>39</v>
      </c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</row>
    <row r="46" spans="1:34" ht="15" customHeight="1" x14ac:dyDescent="0.25">
      <c r="A46" s="90" t="s">
        <v>10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</row>
  </sheetData>
  <sheetProtection formatCells="0"/>
  <mergeCells count="48">
    <mergeCell ref="AD7:AE7"/>
    <mergeCell ref="A46:AF46"/>
    <mergeCell ref="A1:AF1"/>
    <mergeCell ref="A2:AF2"/>
    <mergeCell ref="AF4:AF5"/>
    <mergeCell ref="AC4:AC5"/>
    <mergeCell ref="Z3:AF3"/>
    <mergeCell ref="AD4:AE5"/>
    <mergeCell ref="A4:A5"/>
    <mergeCell ref="B4:B5"/>
    <mergeCell ref="AD8:AE8"/>
    <mergeCell ref="AD9:AE9"/>
    <mergeCell ref="AD36:AE36"/>
    <mergeCell ref="AD37:AE37"/>
    <mergeCell ref="AD20:AE20"/>
    <mergeCell ref="AD21:AE21"/>
    <mergeCell ref="AD10:AE10"/>
    <mergeCell ref="AD6:AE6"/>
    <mergeCell ref="AD35:AE35"/>
    <mergeCell ref="AD16:AE16"/>
    <mergeCell ref="AD17:AE17"/>
    <mergeCell ref="AD18:AE18"/>
    <mergeCell ref="AD19:AE19"/>
    <mergeCell ref="AD12:AE12"/>
    <mergeCell ref="AD13:AE13"/>
    <mergeCell ref="AD14:AE14"/>
    <mergeCell ref="AD11:AE11"/>
    <mergeCell ref="AD23:AE23"/>
    <mergeCell ref="AD24:AE24"/>
    <mergeCell ref="AD22:AE22"/>
    <mergeCell ref="AD27:AE27"/>
    <mergeCell ref="AD28:AE28"/>
    <mergeCell ref="S4:AB4"/>
    <mergeCell ref="C4:R4"/>
    <mergeCell ref="AD34:AE34"/>
    <mergeCell ref="B44:AF44"/>
    <mergeCell ref="AD29:AE29"/>
    <mergeCell ref="AD30:AE30"/>
    <mergeCell ref="AD31:AE31"/>
    <mergeCell ref="AD32:AE32"/>
    <mergeCell ref="AD33:AE33"/>
    <mergeCell ref="AD41:AE41"/>
    <mergeCell ref="AD38:AE38"/>
    <mergeCell ref="A41:AB41"/>
    <mergeCell ref="AD39:AE39"/>
    <mergeCell ref="AD15:AE15"/>
    <mergeCell ref="AD25:AE25"/>
    <mergeCell ref="AD26:AE26"/>
  </mergeCells>
  <pageMargins left="0.39370078740157483" right="0.31496062992125984" top="0.31496062992125984" bottom="0.27559055118110237" header="0.31496062992125984" footer="0.31496062992125984"/>
  <pageSetup paperSize="9" scale="87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54"/>
  <sheetViews>
    <sheetView workbookViewId="0">
      <selection activeCell="AC10" sqref="AC10"/>
    </sheetView>
  </sheetViews>
  <sheetFormatPr defaultRowHeight="15" x14ac:dyDescent="0.25"/>
  <cols>
    <col min="10" max="28" width="4" customWidth="1"/>
    <col min="29" max="29" width="3.5703125" customWidth="1"/>
  </cols>
  <sheetData>
    <row r="1" spans="1:34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34" x14ac:dyDescent="0.25">
      <c r="A2" s="14">
        <v>1</v>
      </c>
      <c r="B2" s="15">
        <f>Відомість!AC8</f>
        <v>80</v>
      </c>
      <c r="C2" s="16">
        <f>Відомість!AD8</f>
        <v>8</v>
      </c>
      <c r="D2" s="17">
        <f>IF(C2="б",B2,0)</f>
        <v>0</v>
      </c>
      <c r="E2" s="14"/>
      <c r="F2" s="14"/>
      <c r="G2" s="14"/>
      <c r="H2" s="14"/>
      <c r="I2" s="18" t="s">
        <v>11</v>
      </c>
      <c r="J2" s="18">
        <f>COUNTIF(Відомість!C8:C39,"0")</f>
        <v>0</v>
      </c>
      <c r="K2" s="18">
        <f>COUNTIF(Відомість!D8:D39,"0")</f>
        <v>0</v>
      </c>
      <c r="L2" s="18">
        <f>COUNTIF(Відомість!E8:E39,"0")</f>
        <v>0</v>
      </c>
      <c r="M2" s="18">
        <f>COUNTIF(Відомість!F8:F39,"0")</f>
        <v>0</v>
      </c>
      <c r="N2" s="18">
        <f>COUNTIF(Відомість!G8:G39,"0")</f>
        <v>0</v>
      </c>
      <c r="O2" s="18">
        <f>COUNTIF(Відомість!H8:H39,"0")</f>
        <v>0</v>
      </c>
      <c r="P2" s="18">
        <f>COUNTIF(Відомість!I8:I39,"0")</f>
        <v>0</v>
      </c>
      <c r="Q2" s="18">
        <f>COUNTIF(Відомість!J8:J39,"0")</f>
        <v>0</v>
      </c>
      <c r="R2" s="18">
        <f>COUNTIF(Відомість!K8:K39,"0")</f>
        <v>0</v>
      </c>
      <c r="S2" s="18">
        <f>COUNTIF(Відомість!L8:L39,"0")</f>
        <v>0</v>
      </c>
      <c r="T2" s="18">
        <f>COUNTIF(Відомість!M8:M39,"0")</f>
        <v>0</v>
      </c>
      <c r="U2" s="18">
        <f>COUNTIF(Відомість!Q8:Q39,"0")</f>
        <v>0</v>
      </c>
      <c r="V2" s="18">
        <f>COUNTIF(Відомість!R8:R39,"0")</f>
        <v>0</v>
      </c>
      <c r="W2" s="18">
        <f>COUNTIF(Відомість!S8:S39,"0")</f>
        <v>0</v>
      </c>
      <c r="X2" s="18">
        <f>COUNTIF(Відомість!T8:T39,"0")</f>
        <v>0</v>
      </c>
      <c r="Y2" s="18">
        <f>COUNTIF(Відомість!U8:U39,"0")</f>
        <v>0</v>
      </c>
      <c r="Z2" s="18">
        <f>COUNTIF(Відомість!V8:V39,"0")</f>
        <v>0</v>
      </c>
      <c r="AA2" s="18">
        <f>COUNTIF(Відомість!Y8:Y39,"0")</f>
        <v>0</v>
      </c>
      <c r="AB2" s="18">
        <f>COUNTIF(Відомість!Z8:Z39,"0")</f>
        <v>0</v>
      </c>
      <c r="AC2" s="18">
        <f>COUNTIF(Відомість!AA8:AA39,"0")</f>
        <v>0</v>
      </c>
    </row>
    <row r="3" spans="1:34" x14ac:dyDescent="0.25">
      <c r="A3" s="14">
        <v>2</v>
      </c>
      <c r="B3" s="15" t="e">
        <f>Відомість!#REF!</f>
        <v>#REF!</v>
      </c>
      <c r="C3" s="16" t="e">
        <f>Відомість!#REF!</f>
        <v>#REF!</v>
      </c>
      <c r="D3" s="17" t="e">
        <f t="shared" ref="D3:D36" si="0">IF(C3="б",B3,0)</f>
        <v>#REF!</v>
      </c>
      <c r="E3" s="37"/>
      <c r="F3" s="14"/>
      <c r="G3" s="14"/>
      <c r="H3" s="14"/>
      <c r="I3" s="18" t="s">
        <v>3</v>
      </c>
      <c r="J3" s="18">
        <f>COUNTIF(Відомість!C8:C39,"2")</f>
        <v>0</v>
      </c>
      <c r="K3" s="18">
        <f>COUNTIF(Відомість!D8:D39,"2")</f>
        <v>0</v>
      </c>
      <c r="L3" s="18">
        <f>COUNTIF(Відомість!E8:E39,"2")</f>
        <v>0</v>
      </c>
      <c r="M3" s="18">
        <f>COUNTIF(Відомість!F8:F39,"2")</f>
        <v>0</v>
      </c>
      <c r="N3" s="18">
        <f>COUNTIF(Відомість!G8:G39,"2")</f>
        <v>0</v>
      </c>
      <c r="O3" s="18">
        <f>COUNTIF(Відомість!H8:H39,"2")</f>
        <v>0</v>
      </c>
      <c r="P3" s="18">
        <f>COUNTIF(Відомість!I8:I39,"2")</f>
        <v>0</v>
      </c>
      <c r="Q3" s="18">
        <f>COUNTIF(Відомість!J8:J39,"2")</f>
        <v>0</v>
      </c>
      <c r="R3" s="18">
        <f>COUNTIF(Відомість!K8:K39,"2")</f>
        <v>0</v>
      </c>
      <c r="S3" s="18">
        <f>COUNTIF(Відомість!L8:L39,"2")</f>
        <v>0</v>
      </c>
      <c r="T3" s="18">
        <f>COUNTIF(Відомість!M8:M39,"2")</f>
        <v>0</v>
      </c>
      <c r="U3" s="18">
        <f>COUNTIF(Відомість!Q8:Q39,"2")</f>
        <v>0</v>
      </c>
      <c r="V3" s="18">
        <f>COUNTIF(Відомість!R8:R39,"2")</f>
        <v>0</v>
      </c>
      <c r="W3" s="18">
        <f>COUNTIF(Відомість!S8:S39,"2")</f>
        <v>1</v>
      </c>
      <c r="X3" s="18">
        <f>COUNTIF(Відомість!T8:T39,"2")</f>
        <v>0</v>
      </c>
      <c r="Y3" s="18">
        <f>COUNTIF(Відомість!U8:U39,"2")</f>
        <v>0</v>
      </c>
      <c r="Z3" s="18">
        <f>COUNTIF(Відомість!V8:V39,"2")</f>
        <v>1</v>
      </c>
      <c r="AA3" s="18">
        <f>COUNTIF(Відомість!Y8:Y39,"2")</f>
        <v>0</v>
      </c>
      <c r="AB3" s="18">
        <f>COUNTIF(Відомість!Z8:Z39,"2")</f>
        <v>1</v>
      </c>
      <c r="AC3" s="18">
        <f>COUNTIF(Відомість!AA8:AA39,"2")</f>
        <v>0</v>
      </c>
      <c r="AD3" s="2"/>
      <c r="AE3" s="2"/>
      <c r="AF3" s="2"/>
      <c r="AG3" s="2"/>
      <c r="AH3" s="2"/>
    </row>
    <row r="4" spans="1:34" x14ac:dyDescent="0.25">
      <c r="A4" s="14">
        <v>3</v>
      </c>
      <c r="B4" s="15">
        <f>Відомість!AC9</f>
        <v>83.07692307692308</v>
      </c>
      <c r="C4" s="16">
        <f>Відомість!AD9</f>
        <v>4</v>
      </c>
      <c r="D4" s="17">
        <f t="shared" si="0"/>
        <v>0</v>
      </c>
      <c r="E4" s="37"/>
      <c r="F4" s="14"/>
      <c r="G4" s="14"/>
      <c r="H4" s="14"/>
      <c r="I4" s="18" t="s">
        <v>4</v>
      </c>
      <c r="J4" s="18">
        <f>COUNTIF(Відомість!C8:C39,"3")</f>
        <v>0</v>
      </c>
      <c r="K4" s="18">
        <f>COUNTIF(Відомість!D8:D39,"3")</f>
        <v>0</v>
      </c>
      <c r="L4" s="18">
        <f>COUNTIF(Відомість!E8:E39,"3")</f>
        <v>0</v>
      </c>
      <c r="M4" s="18">
        <f>COUNTIF(Відомість!F8:F39,"3")</f>
        <v>0</v>
      </c>
      <c r="N4" s="18">
        <f>COUNTIF(Відомість!G8:G39,"3")</f>
        <v>0</v>
      </c>
      <c r="O4" s="18">
        <f>COUNTIF(Відомість!H8:H39,"3")</f>
        <v>0</v>
      </c>
      <c r="P4" s="18">
        <f>COUNTIF(Відомість!I8:I39,"3")</f>
        <v>0</v>
      </c>
      <c r="Q4" s="18">
        <f>COUNTIF(Відомість!J8:J39,"3")</f>
        <v>0</v>
      </c>
      <c r="R4" s="18">
        <f>COUNTIF(Відомість!K8:K39,"3")</f>
        <v>0</v>
      </c>
      <c r="S4" s="18">
        <f>COUNTIF(Відомість!L8:L39,"3")</f>
        <v>0</v>
      </c>
      <c r="T4" s="18">
        <f>COUNTIF(Відомість!M8:M39,"3")</f>
        <v>0</v>
      </c>
      <c r="U4" s="18">
        <f>COUNTIF(Відомість!Q8:Q39,"3")</f>
        <v>0</v>
      </c>
      <c r="V4" s="18">
        <f>COUNTIF(Відомість!R8:R39,"3")</f>
        <v>0</v>
      </c>
      <c r="W4" s="18">
        <f>COUNTIF(Відомість!S8:S39,"3")</f>
        <v>0</v>
      </c>
      <c r="X4" s="18">
        <f>COUNTIF(Відомість!T8:T39,"3")</f>
        <v>0</v>
      </c>
      <c r="Y4" s="18">
        <f>COUNTIF(Відомість!U8:U39,"3")</f>
        <v>0</v>
      </c>
      <c r="Z4" s="18">
        <f>COUNTIF(Відомість!V8:V39,"3")</f>
        <v>0</v>
      </c>
      <c r="AA4" s="18">
        <f>COUNTIF(Відомість!Y8:Y39,"3")</f>
        <v>0</v>
      </c>
      <c r="AB4" s="18">
        <f>COUNTIF(Відомість!Z8:Z39,"3")</f>
        <v>0</v>
      </c>
      <c r="AC4" s="18">
        <f>COUNTIF(Відомість!AA8:AA39,"3")</f>
        <v>0</v>
      </c>
      <c r="AD4" s="2"/>
      <c r="AE4" s="2"/>
      <c r="AF4" s="2"/>
      <c r="AG4" s="2"/>
      <c r="AH4" s="2"/>
    </row>
    <row r="5" spans="1:34" x14ac:dyDescent="0.25">
      <c r="A5" s="14">
        <v>4</v>
      </c>
      <c r="B5" s="15" t="e">
        <f>Відомість!#REF!</f>
        <v>#REF!</v>
      </c>
      <c r="C5" s="16" t="e">
        <f>Відомість!#REF!</f>
        <v>#REF!</v>
      </c>
      <c r="D5" s="17" t="e">
        <f t="shared" si="0"/>
        <v>#REF!</v>
      </c>
      <c r="E5" s="37"/>
      <c r="F5" s="14"/>
      <c r="G5" s="14"/>
      <c r="H5" s="14"/>
      <c r="I5" s="18" t="s">
        <v>5</v>
      </c>
      <c r="J5" s="18">
        <f>COUNTIF(Відомість!C8:C39,"4")</f>
        <v>0</v>
      </c>
      <c r="K5" s="18">
        <f>COUNTIF(Відомість!D8:D39,"4")</f>
        <v>0</v>
      </c>
      <c r="L5" s="18">
        <f>COUNTIF(Відомість!E8:E39,"4")</f>
        <v>0</v>
      </c>
      <c r="M5" s="18">
        <f>COUNTIF(Відомість!F8:F39,"4")</f>
        <v>0</v>
      </c>
      <c r="N5" s="18">
        <f>COUNTIF(Відомість!G8:G39,"4")</f>
        <v>0</v>
      </c>
      <c r="O5" s="18">
        <f>COUNTIF(Відомість!H8:H39,"4")</f>
        <v>0</v>
      </c>
      <c r="P5" s="18">
        <f>COUNTIF(Відомість!I8:I39,"4")</f>
        <v>0</v>
      </c>
      <c r="Q5" s="18">
        <f>COUNTIF(Відомість!J8:J39,"4")</f>
        <v>0</v>
      </c>
      <c r="R5" s="18">
        <f>COUNTIF(Відомість!K8:K39,"4")</f>
        <v>0</v>
      </c>
      <c r="S5" s="18">
        <f>COUNTIF(Відомість!L8:L39,"4")</f>
        <v>0</v>
      </c>
      <c r="T5" s="18">
        <f>COUNTIF(Відомість!M8:M39,"4")</f>
        <v>0</v>
      </c>
      <c r="U5" s="18">
        <f>COUNTIF(Відомість!Q8:Q39,"4")</f>
        <v>0</v>
      </c>
      <c r="V5" s="18">
        <f>COUNTIF(Відомість!R8:R39,"4")</f>
        <v>0</v>
      </c>
      <c r="W5" s="18">
        <f>COUNTIF(Відомість!S8:S39,"4")</f>
        <v>0</v>
      </c>
      <c r="X5" s="18">
        <f>COUNTIF(Відомість!T8:T39,"4")</f>
        <v>0</v>
      </c>
      <c r="Y5" s="18">
        <f>COUNTIF(Відомість!U8:U39,"4")</f>
        <v>0</v>
      </c>
      <c r="Z5" s="18">
        <f>COUNTIF(Відомість!V8:V39,"4")</f>
        <v>0</v>
      </c>
      <c r="AA5" s="18">
        <f>COUNTIF(Відомість!Y8:Y39,"4")</f>
        <v>0</v>
      </c>
      <c r="AB5" s="18">
        <f>COUNTIF(Відомість!Z8:Z39,"4")</f>
        <v>1</v>
      </c>
      <c r="AC5" s="18">
        <f>COUNTIF(Відомість!AA8:AA39,"4")</f>
        <v>0</v>
      </c>
      <c r="AD5" s="2"/>
      <c r="AE5" s="2"/>
      <c r="AF5" s="2"/>
      <c r="AG5" s="2"/>
      <c r="AH5" s="2"/>
    </row>
    <row r="6" spans="1:34" x14ac:dyDescent="0.25">
      <c r="A6" s="14">
        <v>5</v>
      </c>
      <c r="B6" s="15">
        <f>Відомість!AC10</f>
        <v>75.769230769230774</v>
      </c>
      <c r="C6" s="16">
        <f>Відомість!AD10</f>
        <v>5</v>
      </c>
      <c r="D6" s="17">
        <f t="shared" si="0"/>
        <v>0</v>
      </c>
      <c r="E6" s="37"/>
      <c r="F6" s="14"/>
      <c r="G6" s="14"/>
      <c r="H6" s="14"/>
      <c r="I6" s="18" t="s">
        <v>6</v>
      </c>
      <c r="J6" s="18">
        <f>COUNTIF(Відомість!C8:C39,"5")</f>
        <v>0</v>
      </c>
      <c r="K6" s="18">
        <f>COUNTIF(Відомість!D8:D39,"5")</f>
        <v>0</v>
      </c>
      <c r="L6" s="18">
        <f>COUNTIF(Відомість!E8:E39,"5")</f>
        <v>0</v>
      </c>
      <c r="M6" s="18">
        <f>COUNTIF(Відомість!F8:F39,"5")</f>
        <v>0</v>
      </c>
      <c r="N6" s="18">
        <f>COUNTIF(Відомість!G8:G39,"5")</f>
        <v>0</v>
      </c>
      <c r="O6" s="18">
        <f>COUNTIF(Відомість!H8:H39,"5")</f>
        <v>0</v>
      </c>
      <c r="P6" s="18">
        <f>COUNTIF(Відомість!I8:I39,"5")</f>
        <v>0</v>
      </c>
      <c r="Q6" s="18">
        <f>COUNTIF(Відомість!J8:J39,"5")</f>
        <v>0</v>
      </c>
      <c r="R6" s="18">
        <f>COUNTIF(Відомість!K8:K39,"5")</f>
        <v>0</v>
      </c>
      <c r="S6" s="18">
        <f>COUNTIF(Відомість!L8:L39,"5")</f>
        <v>0</v>
      </c>
      <c r="T6" s="18">
        <f>COUNTIF(Відомість!M8:M39,"5")</f>
        <v>0</v>
      </c>
      <c r="U6" s="18">
        <f>COUNTIF(Відомість!Q8:Q39,"5")</f>
        <v>0</v>
      </c>
      <c r="V6" s="18">
        <f>COUNTIF(Відомість!R8:R39,"5")</f>
        <v>0</v>
      </c>
      <c r="W6" s="18">
        <f>COUNTIF(Відомість!S8:S39,"5")</f>
        <v>0</v>
      </c>
      <c r="X6" s="18">
        <f>COUNTIF(Відомість!T8:T39,"5")</f>
        <v>0</v>
      </c>
      <c r="Y6" s="18">
        <f>COUNTIF(Відомість!U8:U39,"5")</f>
        <v>0</v>
      </c>
      <c r="Z6" s="18">
        <f>COUNTIF(Відомість!V8:V39,"5")</f>
        <v>0</v>
      </c>
      <c r="AA6" s="18">
        <f>COUNTIF(Відомість!Y8:Y39,"5")</f>
        <v>0</v>
      </c>
      <c r="AB6" s="18">
        <f>COUNTIF(Відомість!Z8:Z39,"5")</f>
        <v>0</v>
      </c>
      <c r="AC6" s="18">
        <f>COUNTIF(Відомість!AA8:AA39,"5")</f>
        <v>0</v>
      </c>
      <c r="AD6" s="2"/>
      <c r="AE6" s="2"/>
      <c r="AF6" s="2"/>
      <c r="AG6" s="2"/>
      <c r="AH6" s="2"/>
    </row>
    <row r="7" spans="1:34" x14ac:dyDescent="0.25">
      <c r="A7" s="14">
        <v>6</v>
      </c>
      <c r="B7" s="15">
        <f>Відомість!AC11</f>
        <v>78.333333333333329</v>
      </c>
      <c r="C7" s="16">
        <f>Відомість!AD11</f>
        <v>0</v>
      </c>
      <c r="D7" s="17">
        <f t="shared" si="0"/>
        <v>0</v>
      </c>
      <c r="E7" s="37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34" x14ac:dyDescent="0.25">
      <c r="A8" s="14">
        <v>7</v>
      </c>
      <c r="B8" s="15">
        <f>Відомість!AC12</f>
        <v>75.416666666666671</v>
      </c>
      <c r="C8" s="16">
        <f>Відомість!AD12</f>
        <v>2</v>
      </c>
      <c r="D8" s="17">
        <f t="shared" si="0"/>
        <v>0</v>
      </c>
      <c r="E8" s="37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34" x14ac:dyDescent="0.25">
      <c r="A9" s="14">
        <v>8</v>
      </c>
      <c r="B9" s="15">
        <f>Відомість!AC13</f>
        <v>0</v>
      </c>
      <c r="C9" s="16">
        <f>Відомість!AD13</f>
        <v>0</v>
      </c>
      <c r="D9" s="17">
        <f t="shared" si="0"/>
        <v>0</v>
      </c>
      <c r="E9" s="37"/>
      <c r="F9" s="14"/>
      <c r="G9" s="14"/>
      <c r="H9" s="105" t="s">
        <v>7</v>
      </c>
      <c r="I9" s="105"/>
      <c r="J9" s="19">
        <f>SUM(J2:J6)</f>
        <v>0</v>
      </c>
      <c r="K9" s="19">
        <f t="shared" ref="K9:AA9" si="1">SUM(K2:K6)</f>
        <v>0</v>
      </c>
      <c r="L9" s="19">
        <f t="shared" si="1"/>
        <v>0</v>
      </c>
      <c r="M9" s="19">
        <f t="shared" si="1"/>
        <v>0</v>
      </c>
      <c r="N9" s="19">
        <f t="shared" si="1"/>
        <v>0</v>
      </c>
      <c r="O9" s="19">
        <f t="shared" si="1"/>
        <v>0</v>
      </c>
      <c r="P9" s="19">
        <f t="shared" si="1"/>
        <v>0</v>
      </c>
      <c r="Q9" s="19">
        <f t="shared" si="1"/>
        <v>0</v>
      </c>
      <c r="R9" s="19">
        <f t="shared" si="1"/>
        <v>0</v>
      </c>
      <c r="S9" s="19">
        <f t="shared" si="1"/>
        <v>0</v>
      </c>
      <c r="T9" s="19">
        <f t="shared" si="1"/>
        <v>0</v>
      </c>
      <c r="U9" s="19">
        <f t="shared" si="1"/>
        <v>0</v>
      </c>
      <c r="V9" s="19">
        <f t="shared" si="1"/>
        <v>0</v>
      </c>
      <c r="W9" s="19">
        <f t="shared" si="1"/>
        <v>1</v>
      </c>
      <c r="X9" s="19">
        <f t="shared" si="1"/>
        <v>0</v>
      </c>
      <c r="Y9" s="19">
        <f t="shared" si="1"/>
        <v>0</v>
      </c>
      <c r="Z9" s="19">
        <f t="shared" si="1"/>
        <v>1</v>
      </c>
      <c r="AA9" s="19">
        <f t="shared" si="1"/>
        <v>0</v>
      </c>
      <c r="AB9" s="19">
        <f t="shared" ref="AB9:AC9" si="2">SUM(AB2:AB6)</f>
        <v>2</v>
      </c>
      <c r="AC9" s="19">
        <f t="shared" si="2"/>
        <v>0</v>
      </c>
    </row>
    <row r="10" spans="1:34" x14ac:dyDescent="0.25">
      <c r="A10" s="14">
        <v>9</v>
      </c>
      <c r="B10" s="15">
        <f>Відомість!AC14</f>
        <v>0</v>
      </c>
      <c r="C10" s="16">
        <f>Відомість!AD14</f>
        <v>0</v>
      </c>
      <c r="D10" s="17">
        <f t="shared" si="0"/>
        <v>0</v>
      </c>
      <c r="E10" s="37"/>
      <c r="F10" s="14"/>
      <c r="G10" s="14"/>
      <c r="H10" s="105" t="s">
        <v>8</v>
      </c>
      <c r="I10" s="105"/>
      <c r="J10" s="19" t="e">
        <f>(J4+J5+J6)*100/J9</f>
        <v>#DIV/0!</v>
      </c>
      <c r="K10" s="19" t="e">
        <f t="shared" ref="K10:AA10" si="3">(K4+K5+K6)*100/K9</f>
        <v>#DIV/0!</v>
      </c>
      <c r="L10" s="19" t="e">
        <f t="shared" si="3"/>
        <v>#DIV/0!</v>
      </c>
      <c r="M10" s="19" t="e">
        <f t="shared" si="3"/>
        <v>#DIV/0!</v>
      </c>
      <c r="N10" s="19" t="e">
        <f t="shared" si="3"/>
        <v>#DIV/0!</v>
      </c>
      <c r="O10" s="19" t="e">
        <f t="shared" si="3"/>
        <v>#DIV/0!</v>
      </c>
      <c r="P10" s="19" t="e">
        <f t="shared" si="3"/>
        <v>#DIV/0!</v>
      </c>
      <c r="Q10" s="19" t="e">
        <f t="shared" si="3"/>
        <v>#DIV/0!</v>
      </c>
      <c r="R10" s="19" t="e">
        <f t="shared" si="3"/>
        <v>#DIV/0!</v>
      </c>
      <c r="S10" s="19" t="e">
        <f t="shared" si="3"/>
        <v>#DIV/0!</v>
      </c>
      <c r="T10" s="19" t="e">
        <f t="shared" si="3"/>
        <v>#DIV/0!</v>
      </c>
      <c r="U10" s="19" t="e">
        <f t="shared" si="3"/>
        <v>#DIV/0!</v>
      </c>
      <c r="V10" s="19" t="e">
        <f t="shared" si="3"/>
        <v>#DIV/0!</v>
      </c>
      <c r="W10" s="19">
        <f t="shared" si="3"/>
        <v>0</v>
      </c>
      <c r="X10" s="19" t="e">
        <f t="shared" si="3"/>
        <v>#DIV/0!</v>
      </c>
      <c r="Y10" s="19" t="e">
        <f t="shared" si="3"/>
        <v>#DIV/0!</v>
      </c>
      <c r="Z10" s="19">
        <f t="shared" si="3"/>
        <v>0</v>
      </c>
      <c r="AA10" s="19" t="e">
        <f t="shared" si="3"/>
        <v>#DIV/0!</v>
      </c>
      <c r="AB10" s="19">
        <f t="shared" ref="AB10" si="4">(AB4+AB5+AB6)*100/AB9</f>
        <v>50</v>
      </c>
      <c r="AC10" s="19" t="e">
        <f>(AC4+AC5+AC6)*100/AC9</f>
        <v>#DIV/0!</v>
      </c>
    </row>
    <row r="11" spans="1:34" x14ac:dyDescent="0.25">
      <c r="A11" s="14">
        <v>10</v>
      </c>
      <c r="B11" s="15">
        <f>Відомість!AC15</f>
        <v>0</v>
      </c>
      <c r="C11" s="16">
        <f>Відомість!AD15</f>
        <v>0</v>
      </c>
      <c r="D11" s="17">
        <f t="shared" si="0"/>
        <v>0</v>
      </c>
      <c r="E11" s="37"/>
      <c r="F11" s="14"/>
      <c r="G11" s="14"/>
      <c r="H11" s="105" t="s">
        <v>9</v>
      </c>
      <c r="I11" s="105"/>
      <c r="J11" s="19" t="e">
        <f>(J5+J6)*100/J9</f>
        <v>#DIV/0!</v>
      </c>
      <c r="K11" s="19" t="e">
        <f t="shared" ref="K11:AA11" si="5">(K5+K6)*100/K9</f>
        <v>#DIV/0!</v>
      </c>
      <c r="L11" s="19" t="e">
        <f t="shared" si="5"/>
        <v>#DIV/0!</v>
      </c>
      <c r="M11" s="19" t="e">
        <f t="shared" si="5"/>
        <v>#DIV/0!</v>
      </c>
      <c r="N11" s="19" t="e">
        <f t="shared" si="5"/>
        <v>#DIV/0!</v>
      </c>
      <c r="O11" s="19" t="e">
        <f t="shared" si="5"/>
        <v>#DIV/0!</v>
      </c>
      <c r="P11" s="19" t="e">
        <f t="shared" si="5"/>
        <v>#DIV/0!</v>
      </c>
      <c r="Q11" s="19" t="e">
        <f t="shared" si="5"/>
        <v>#DIV/0!</v>
      </c>
      <c r="R11" s="19" t="e">
        <f t="shared" si="5"/>
        <v>#DIV/0!</v>
      </c>
      <c r="S11" s="19" t="e">
        <f t="shared" si="5"/>
        <v>#DIV/0!</v>
      </c>
      <c r="T11" s="19" t="e">
        <f t="shared" si="5"/>
        <v>#DIV/0!</v>
      </c>
      <c r="U11" s="19" t="e">
        <f t="shared" si="5"/>
        <v>#DIV/0!</v>
      </c>
      <c r="V11" s="19" t="e">
        <f t="shared" si="5"/>
        <v>#DIV/0!</v>
      </c>
      <c r="W11" s="19">
        <f t="shared" si="5"/>
        <v>0</v>
      </c>
      <c r="X11" s="19" t="e">
        <f t="shared" si="5"/>
        <v>#DIV/0!</v>
      </c>
      <c r="Y11" s="19" t="e">
        <f t="shared" si="5"/>
        <v>#DIV/0!</v>
      </c>
      <c r="Z11" s="19">
        <f t="shared" si="5"/>
        <v>0</v>
      </c>
      <c r="AA11" s="19" t="e">
        <f t="shared" si="5"/>
        <v>#DIV/0!</v>
      </c>
      <c r="AB11" s="19">
        <f t="shared" ref="AB11:AC11" si="6">(AB5+AB6)*100/AB9</f>
        <v>50</v>
      </c>
      <c r="AC11" s="19" t="e">
        <f t="shared" si="6"/>
        <v>#DIV/0!</v>
      </c>
    </row>
    <row r="12" spans="1:34" x14ac:dyDescent="0.25">
      <c r="A12" s="14">
        <v>11</v>
      </c>
      <c r="B12" s="15">
        <f>Відомість!AC16</f>
        <v>0</v>
      </c>
      <c r="C12" s="16">
        <f>Відомість!AD16</f>
        <v>0</v>
      </c>
      <c r="D12" s="17">
        <f t="shared" si="0"/>
        <v>0</v>
      </c>
      <c r="E12" s="37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</row>
    <row r="13" spans="1:34" x14ac:dyDescent="0.25">
      <c r="A13" s="14">
        <v>12</v>
      </c>
      <c r="B13" s="15" t="e">
        <f>Відомість!#REF!</f>
        <v>#REF!</v>
      </c>
      <c r="C13" s="16" t="e">
        <f>Відомість!#REF!</f>
        <v>#REF!</v>
      </c>
      <c r="D13" s="17" t="e">
        <f t="shared" si="0"/>
        <v>#REF!</v>
      </c>
      <c r="E13" s="37"/>
      <c r="F13" s="14"/>
      <c r="G13" s="14"/>
      <c r="H13" s="14"/>
      <c r="I13" s="14"/>
      <c r="J13" s="14">
        <v>3</v>
      </c>
      <c r="K13" s="37">
        <v>4</v>
      </c>
      <c r="L13" s="37">
        <v>5</v>
      </c>
      <c r="M13" s="37">
        <v>6</v>
      </c>
      <c r="N13" s="37">
        <v>7</v>
      </c>
      <c r="O13" s="37">
        <v>8</v>
      </c>
      <c r="P13" s="37">
        <v>9</v>
      </c>
      <c r="Q13" s="37">
        <v>10</v>
      </c>
      <c r="R13" s="37">
        <v>11</v>
      </c>
      <c r="S13" s="37">
        <v>12</v>
      </c>
      <c r="T13" s="37">
        <v>13</v>
      </c>
      <c r="U13" s="37">
        <v>14</v>
      </c>
      <c r="V13" s="37">
        <v>15</v>
      </c>
      <c r="W13" s="37">
        <v>16</v>
      </c>
      <c r="X13" s="37">
        <v>17</v>
      </c>
      <c r="Y13" s="37">
        <v>18</v>
      </c>
      <c r="Z13" s="37">
        <v>19</v>
      </c>
      <c r="AA13" s="37">
        <v>20</v>
      </c>
      <c r="AB13" s="37">
        <v>21</v>
      </c>
      <c r="AC13" s="37">
        <v>22</v>
      </c>
    </row>
    <row r="14" spans="1:34" x14ac:dyDescent="0.25">
      <c r="A14" s="14">
        <v>13</v>
      </c>
      <c r="B14" s="15">
        <f>Відомість!AC17</f>
        <v>0</v>
      </c>
      <c r="C14" s="16">
        <f>Відомість!AD17</f>
        <v>0</v>
      </c>
      <c r="D14" s="17">
        <f t="shared" si="0"/>
        <v>0</v>
      </c>
      <c r="E14" s="37"/>
      <c r="F14" s="14"/>
      <c r="G14" s="14"/>
      <c r="H14" s="14"/>
      <c r="I14" s="40">
        <v>1</v>
      </c>
      <c r="J14" s="37">
        <f>Відомість!C8</f>
        <v>70</v>
      </c>
      <c r="K14" s="37">
        <f>Відомість!D8</f>
        <v>85</v>
      </c>
      <c r="L14" s="37">
        <f>Відомість!E8</f>
        <v>80</v>
      </c>
      <c r="M14" s="37">
        <f>Відомість!F8</f>
        <v>75</v>
      </c>
      <c r="N14" s="37">
        <f>Відомість!G8</f>
        <v>75</v>
      </c>
      <c r="O14" s="37">
        <f>Відомість!H8</f>
        <v>75</v>
      </c>
      <c r="P14" s="37">
        <f>Відомість!I8</f>
        <v>75</v>
      </c>
      <c r="Q14" s="37">
        <f>Відомість!J8</f>
        <v>70</v>
      </c>
      <c r="R14" s="37">
        <f>Відомість!K8</f>
        <v>75</v>
      </c>
      <c r="S14" s="37">
        <f>Відомість!L8</f>
        <v>80</v>
      </c>
      <c r="T14" s="37">
        <f>Відомість!M8</f>
        <v>100</v>
      </c>
      <c r="U14" s="37">
        <f>Відомість!Q8</f>
        <v>0</v>
      </c>
      <c r="V14" s="37">
        <f>Відомість!R8</f>
        <v>0</v>
      </c>
      <c r="W14" s="37">
        <f>Відомість!S8</f>
        <v>0</v>
      </c>
      <c r="X14" s="37">
        <f>Відомість!T8</f>
        <v>0</v>
      </c>
      <c r="Y14" s="37">
        <f>Відомість!U8</f>
        <v>0</v>
      </c>
      <c r="Z14" s="37">
        <f>Відомість!V8</f>
        <v>2</v>
      </c>
      <c r="AA14" s="37">
        <f>Відомість!Y8</f>
        <v>0</v>
      </c>
      <c r="AB14" s="37">
        <f>Відомість!Z8</f>
        <v>4</v>
      </c>
      <c r="AC14" s="37">
        <f>Відомість!AA8</f>
        <v>0</v>
      </c>
    </row>
    <row r="15" spans="1:34" x14ac:dyDescent="0.25">
      <c r="A15" s="14">
        <v>14</v>
      </c>
      <c r="B15" s="15">
        <f>Відомість!AC18</f>
        <v>0</v>
      </c>
      <c r="C15" s="16">
        <f>Відомість!AD18</f>
        <v>0</v>
      </c>
      <c r="D15" s="17">
        <f t="shared" si="0"/>
        <v>0</v>
      </c>
      <c r="E15" s="37"/>
      <c r="F15" s="14"/>
      <c r="G15" s="14"/>
      <c r="H15" s="14"/>
      <c r="I15" s="40">
        <v>2</v>
      </c>
      <c r="J15" s="14" t="e">
        <f>Відомість!#REF!</f>
        <v>#REF!</v>
      </c>
      <c r="K15" s="23" t="e">
        <f>Відомість!#REF!</f>
        <v>#REF!</v>
      </c>
      <c r="L15" s="23" t="e">
        <f>Відомість!#REF!</f>
        <v>#REF!</v>
      </c>
      <c r="M15" s="23" t="e">
        <f>Відомість!#REF!</f>
        <v>#REF!</v>
      </c>
      <c r="N15" s="23" t="e">
        <f>Відомість!#REF!</f>
        <v>#REF!</v>
      </c>
      <c r="O15" s="23" t="e">
        <f>Відомість!#REF!</f>
        <v>#REF!</v>
      </c>
      <c r="P15" s="23" t="e">
        <f>Відомість!#REF!</f>
        <v>#REF!</v>
      </c>
      <c r="Q15" s="23" t="e">
        <f>Відомість!#REF!</f>
        <v>#REF!</v>
      </c>
      <c r="R15" s="23" t="e">
        <f>Відомість!#REF!</f>
        <v>#REF!</v>
      </c>
      <c r="S15" s="23" t="e">
        <f>Відомість!#REF!</f>
        <v>#REF!</v>
      </c>
      <c r="T15" s="23" t="e">
        <f>Відомість!#REF!</f>
        <v>#REF!</v>
      </c>
      <c r="U15" s="23" t="e">
        <f>Відомість!#REF!</f>
        <v>#REF!</v>
      </c>
      <c r="V15" s="23" t="e">
        <f>Відомість!#REF!</f>
        <v>#REF!</v>
      </c>
      <c r="W15" s="23" t="e">
        <f>Відомість!#REF!</f>
        <v>#REF!</v>
      </c>
      <c r="X15" s="23" t="e">
        <f>Відомість!#REF!</f>
        <v>#REF!</v>
      </c>
      <c r="Y15" s="23" t="e">
        <f>Відомість!#REF!</f>
        <v>#REF!</v>
      </c>
      <c r="Z15" s="23" t="e">
        <f>Відомість!#REF!</f>
        <v>#REF!</v>
      </c>
      <c r="AA15" s="23" t="e">
        <f>Відомість!#REF!</f>
        <v>#REF!</v>
      </c>
      <c r="AB15" s="37" t="e">
        <f>Відомість!#REF!</f>
        <v>#REF!</v>
      </c>
      <c r="AC15" s="37" t="e">
        <f>Відомість!#REF!</f>
        <v>#REF!</v>
      </c>
    </row>
    <row r="16" spans="1:34" x14ac:dyDescent="0.25">
      <c r="A16" s="14">
        <v>15</v>
      </c>
      <c r="B16" s="15">
        <f>Відомість!AC19</f>
        <v>0</v>
      </c>
      <c r="C16" s="16">
        <f>Відомість!AD19</f>
        <v>0</v>
      </c>
      <c r="D16" s="17">
        <f t="shared" si="0"/>
        <v>0</v>
      </c>
      <c r="E16" s="37"/>
      <c r="F16" s="14"/>
      <c r="G16" s="14"/>
      <c r="H16" s="14"/>
      <c r="I16" s="40">
        <v>3</v>
      </c>
      <c r="J16" s="37">
        <f>Відомість!C9</f>
        <v>75</v>
      </c>
      <c r="K16" s="37">
        <f>Відомість!D9</f>
        <v>90</v>
      </c>
      <c r="L16" s="37">
        <f>Відомість!E9</f>
        <v>85</v>
      </c>
      <c r="M16" s="37">
        <f>Відомість!F9</f>
        <v>85</v>
      </c>
      <c r="N16" s="37">
        <f>Відомість!G9</f>
        <v>90</v>
      </c>
      <c r="O16" s="37">
        <f>Відомість!H9</f>
        <v>80</v>
      </c>
      <c r="P16" s="37">
        <f>Відомість!I9</f>
        <v>80</v>
      </c>
      <c r="Q16" s="37">
        <f>Відомість!J9</f>
        <v>80</v>
      </c>
      <c r="R16" s="37">
        <f>Відомість!K9</f>
        <v>85</v>
      </c>
      <c r="S16" s="37">
        <f>Відомість!L9</f>
        <v>90</v>
      </c>
      <c r="T16" s="37">
        <f>Відомість!M9</f>
        <v>70</v>
      </c>
      <c r="U16" s="37">
        <f>Відомість!Q9</f>
        <v>0</v>
      </c>
      <c r="V16" s="37">
        <f>Відомість!R9</f>
        <v>0</v>
      </c>
      <c r="W16" s="37">
        <f>Відомість!S9</f>
        <v>2</v>
      </c>
      <c r="X16" s="37">
        <f>Відомість!T9</f>
        <v>0</v>
      </c>
      <c r="Y16" s="37">
        <f>Відомість!U9</f>
        <v>0</v>
      </c>
      <c r="Z16" s="37">
        <f>Відомість!V9</f>
        <v>0</v>
      </c>
      <c r="AA16" s="37">
        <f>Відомість!Y9</f>
        <v>0</v>
      </c>
      <c r="AB16" s="37">
        <f>Відомість!Z9</f>
        <v>0</v>
      </c>
      <c r="AC16" s="37">
        <f>Відомість!AA9</f>
        <v>0</v>
      </c>
    </row>
    <row r="17" spans="1:29" x14ac:dyDescent="0.25">
      <c r="A17" s="14">
        <v>16</v>
      </c>
      <c r="B17" s="15">
        <f>Відомість!AC20</f>
        <v>0</v>
      </c>
      <c r="C17" s="16">
        <f>Відомість!AD20</f>
        <v>0</v>
      </c>
      <c r="D17" s="17">
        <f t="shared" si="0"/>
        <v>0</v>
      </c>
      <c r="E17" s="37"/>
      <c r="F17" s="14"/>
      <c r="G17" s="14"/>
      <c r="H17" s="14"/>
      <c r="I17" s="40">
        <v>4</v>
      </c>
      <c r="J17" s="37" t="e">
        <f>Відомість!#REF!</f>
        <v>#REF!</v>
      </c>
      <c r="K17" s="37" t="e">
        <f>Відомість!#REF!</f>
        <v>#REF!</v>
      </c>
      <c r="L17" s="37" t="e">
        <f>Відомість!#REF!</f>
        <v>#REF!</v>
      </c>
      <c r="M17" s="37" t="e">
        <f>Відомість!#REF!</f>
        <v>#REF!</v>
      </c>
      <c r="N17" s="37" t="e">
        <f>Відомість!#REF!</f>
        <v>#REF!</v>
      </c>
      <c r="O17" s="37" t="e">
        <f>Відомість!#REF!</f>
        <v>#REF!</v>
      </c>
      <c r="P17" s="37" t="e">
        <f>Відомість!#REF!</f>
        <v>#REF!</v>
      </c>
      <c r="Q17" s="37" t="e">
        <f>Відомість!#REF!</f>
        <v>#REF!</v>
      </c>
      <c r="R17" s="37" t="e">
        <f>Відомість!#REF!</f>
        <v>#REF!</v>
      </c>
      <c r="S17" s="37" t="e">
        <f>Відомість!#REF!</f>
        <v>#REF!</v>
      </c>
      <c r="T17" s="37" t="e">
        <f>Відомість!#REF!</f>
        <v>#REF!</v>
      </c>
      <c r="U17" s="37" t="e">
        <f>Відомість!#REF!</f>
        <v>#REF!</v>
      </c>
      <c r="V17" s="37" t="e">
        <f>Відомість!#REF!</f>
        <v>#REF!</v>
      </c>
      <c r="W17" s="37" t="e">
        <f>Відомість!#REF!</f>
        <v>#REF!</v>
      </c>
      <c r="X17" s="37" t="e">
        <f>Відомість!#REF!</f>
        <v>#REF!</v>
      </c>
      <c r="Y17" s="37" t="e">
        <f>Відомість!#REF!</f>
        <v>#REF!</v>
      </c>
      <c r="Z17" s="37" t="e">
        <f>Відомість!#REF!</f>
        <v>#REF!</v>
      </c>
      <c r="AA17" s="37" t="e">
        <f>Відомість!#REF!</f>
        <v>#REF!</v>
      </c>
      <c r="AB17" s="37" t="e">
        <f>Відомість!#REF!</f>
        <v>#REF!</v>
      </c>
      <c r="AC17" s="37" t="e">
        <f>Відомість!#REF!</f>
        <v>#REF!</v>
      </c>
    </row>
    <row r="18" spans="1:29" x14ac:dyDescent="0.25">
      <c r="A18" s="14">
        <v>17</v>
      </c>
      <c r="B18" s="15">
        <f>Відомість!AC21</f>
        <v>0</v>
      </c>
      <c r="C18" s="16">
        <f>Відомість!AD21</f>
        <v>0</v>
      </c>
      <c r="D18" s="17">
        <f t="shared" si="0"/>
        <v>0</v>
      </c>
      <c r="E18" s="37"/>
      <c r="F18" s="14"/>
      <c r="G18" s="14"/>
      <c r="H18" s="14"/>
      <c r="I18" s="40">
        <v>5</v>
      </c>
      <c r="J18" s="37">
        <f>Відомість!C10</f>
        <v>70</v>
      </c>
      <c r="K18" s="37">
        <f>Відомість!D10</f>
        <v>85</v>
      </c>
      <c r="L18" s="37">
        <f>Відомість!E10</f>
        <v>70</v>
      </c>
      <c r="M18" s="37">
        <f>Відомість!F10</f>
        <v>65</v>
      </c>
      <c r="N18" s="37">
        <f>Відомість!G10</f>
        <v>85</v>
      </c>
      <c r="O18" s="37">
        <f>Відомість!H10</f>
        <v>75</v>
      </c>
      <c r="P18" s="37">
        <f>Відомість!I10</f>
        <v>70</v>
      </c>
      <c r="Q18" s="37">
        <f>Відомість!J10</f>
        <v>65</v>
      </c>
      <c r="R18" s="37">
        <f>Відомість!K10</f>
        <v>75</v>
      </c>
      <c r="S18" s="37">
        <f>Відомість!L10</f>
        <v>80</v>
      </c>
      <c r="T18" s="37">
        <f>Відомість!M10</f>
        <v>80</v>
      </c>
      <c r="U18" s="37">
        <f>Відомість!Q10</f>
        <v>0</v>
      </c>
      <c r="V18" s="37">
        <f>Відомість!R10</f>
        <v>0</v>
      </c>
      <c r="W18" s="37">
        <f>Відомість!S10</f>
        <v>0</v>
      </c>
      <c r="X18" s="37">
        <f>Відомість!T10</f>
        <v>0</v>
      </c>
      <c r="Y18" s="37">
        <f>Відомість!U10</f>
        <v>0</v>
      </c>
      <c r="Z18" s="37">
        <f>Відомість!V10</f>
        <v>1</v>
      </c>
      <c r="AA18" s="37">
        <f>Відомість!Y10</f>
        <v>0</v>
      </c>
      <c r="AB18" s="37">
        <f>Відомість!Z10</f>
        <v>2</v>
      </c>
      <c r="AC18" s="37">
        <f>Відомість!AA10</f>
        <v>0</v>
      </c>
    </row>
    <row r="19" spans="1:29" x14ac:dyDescent="0.25">
      <c r="A19" s="14">
        <v>18</v>
      </c>
      <c r="B19" s="15">
        <f>Відомість!AC22</f>
        <v>0</v>
      </c>
      <c r="C19" s="16">
        <f>Відомість!AD22</f>
        <v>0</v>
      </c>
      <c r="D19" s="17">
        <f t="shared" si="0"/>
        <v>0</v>
      </c>
      <c r="E19" s="37"/>
      <c r="F19" s="14"/>
      <c r="G19" s="14"/>
      <c r="H19" s="14"/>
      <c r="I19" s="40">
        <v>6</v>
      </c>
      <c r="J19" s="37">
        <f>Відомість!C11</f>
        <v>70</v>
      </c>
      <c r="K19" s="37">
        <f>Відомість!D11</f>
        <v>85</v>
      </c>
      <c r="L19" s="37">
        <f>Відомість!E11</f>
        <v>75</v>
      </c>
      <c r="M19" s="37">
        <f>Відомість!F11</f>
        <v>80</v>
      </c>
      <c r="N19" s="37">
        <f>Відомість!G11</f>
        <v>85</v>
      </c>
      <c r="O19" s="37">
        <f>Відомість!H11</f>
        <v>75</v>
      </c>
      <c r="P19" s="37">
        <f>Відомість!I11</f>
        <v>75</v>
      </c>
      <c r="Q19" s="37">
        <f>Відомість!J11</f>
        <v>75</v>
      </c>
      <c r="R19" s="37">
        <f>Відомість!K11</f>
        <v>70</v>
      </c>
      <c r="S19" s="37">
        <f>Відомість!L11</f>
        <v>85</v>
      </c>
      <c r="T19" s="37" t="str">
        <f>Відомість!M11</f>
        <v>зар</v>
      </c>
      <c r="U19" s="37">
        <f>Відомість!Q11</f>
        <v>0</v>
      </c>
      <c r="V19" s="37">
        <f>Відомість!R11</f>
        <v>0</v>
      </c>
      <c r="W19" s="37">
        <f>Відомість!S11</f>
        <v>0</v>
      </c>
      <c r="X19" s="37">
        <f>Відомість!T11</f>
        <v>0</v>
      </c>
      <c r="Y19" s="37">
        <f>Відомість!U11</f>
        <v>0</v>
      </c>
      <c r="Z19" s="37">
        <f>Відомість!V11</f>
        <v>0</v>
      </c>
      <c r="AA19" s="37">
        <f>Відомість!Y11</f>
        <v>0</v>
      </c>
      <c r="AB19" s="37">
        <f>Відомість!Z11</f>
        <v>0</v>
      </c>
      <c r="AC19" s="37">
        <f>Відомість!AA11</f>
        <v>0</v>
      </c>
    </row>
    <row r="20" spans="1:29" x14ac:dyDescent="0.25">
      <c r="A20" s="14">
        <v>19</v>
      </c>
      <c r="B20" s="15">
        <f>Відомість!AC23</f>
        <v>0</v>
      </c>
      <c r="C20" s="16">
        <f>Відомість!AD23</f>
        <v>0</v>
      </c>
      <c r="D20" s="17">
        <f t="shared" si="0"/>
        <v>0</v>
      </c>
      <c r="E20" s="37"/>
      <c r="F20" s="14"/>
      <c r="G20" s="14"/>
      <c r="H20" s="14"/>
      <c r="I20" s="40">
        <v>7</v>
      </c>
      <c r="J20" s="37">
        <f>Відомість!C12</f>
        <v>70</v>
      </c>
      <c r="K20" s="37">
        <f>Відомість!D12</f>
        <v>85</v>
      </c>
      <c r="L20" s="37">
        <f>Відомість!E12</f>
        <v>80</v>
      </c>
      <c r="M20" s="37">
        <f>Відомість!F12</f>
        <v>70</v>
      </c>
      <c r="N20" s="37">
        <f>Відомість!G12</f>
        <v>90</v>
      </c>
      <c r="O20" s="37">
        <f>Відомість!H12</f>
        <v>70</v>
      </c>
      <c r="P20" s="37">
        <f>Відомість!I12</f>
        <v>70</v>
      </c>
      <c r="Q20" s="37">
        <f>Відомість!J12</f>
        <v>60</v>
      </c>
      <c r="R20" s="37">
        <f>Відомість!K12</f>
        <v>70</v>
      </c>
      <c r="S20" s="37">
        <f>Відомість!L12</f>
        <v>80</v>
      </c>
      <c r="T20" s="37" t="str">
        <f>Відомість!M12</f>
        <v>зар</v>
      </c>
      <c r="U20" s="37">
        <f>Відомість!Q12</f>
        <v>0</v>
      </c>
      <c r="V20" s="37">
        <f>Відомість!R12</f>
        <v>0</v>
      </c>
      <c r="W20" s="37">
        <f>Відомість!S12</f>
        <v>0</v>
      </c>
      <c r="X20" s="37">
        <f>Відомість!T12</f>
        <v>0</v>
      </c>
      <c r="Y20" s="37">
        <f>Відомість!U12</f>
        <v>0</v>
      </c>
      <c r="Z20" s="37">
        <f>Відомість!V12</f>
        <v>0</v>
      </c>
      <c r="AA20" s="37">
        <f>Відомість!Y12</f>
        <v>0</v>
      </c>
      <c r="AB20" s="37">
        <f>Відомість!Z12</f>
        <v>0</v>
      </c>
      <c r="AC20" s="37">
        <f>Відомість!AA12</f>
        <v>0</v>
      </c>
    </row>
    <row r="21" spans="1:29" x14ac:dyDescent="0.25">
      <c r="A21" s="14">
        <v>20</v>
      </c>
      <c r="B21" s="15">
        <f>Відомість!AC24</f>
        <v>0</v>
      </c>
      <c r="C21" s="16">
        <f>Відомість!AD24</f>
        <v>0</v>
      </c>
      <c r="D21" s="17">
        <f t="shared" si="0"/>
        <v>0</v>
      </c>
      <c r="E21" s="37"/>
      <c r="F21" s="14"/>
      <c r="G21" s="14"/>
      <c r="H21" s="14"/>
      <c r="I21" s="40">
        <v>8</v>
      </c>
      <c r="J21" s="37">
        <f>Відомість!C13</f>
        <v>0</v>
      </c>
      <c r="K21" s="37">
        <f>Відомість!D13</f>
        <v>0</v>
      </c>
      <c r="L21" s="37">
        <f>Відомість!E13</f>
        <v>0</v>
      </c>
      <c r="M21" s="37">
        <f>Відомість!F13</f>
        <v>0</v>
      </c>
      <c r="N21" s="37">
        <f>Відомість!G13</f>
        <v>0</v>
      </c>
      <c r="O21" s="37">
        <f>Відомість!H13</f>
        <v>0</v>
      </c>
      <c r="P21" s="37">
        <f>Відомість!I13</f>
        <v>0</v>
      </c>
      <c r="Q21" s="37">
        <f>Відомість!J13</f>
        <v>0</v>
      </c>
      <c r="R21" s="37">
        <f>Відомість!K13</f>
        <v>0</v>
      </c>
      <c r="S21" s="37">
        <f>Відомість!L13</f>
        <v>0</v>
      </c>
      <c r="T21" s="37">
        <f>Відомість!M13</f>
        <v>0</v>
      </c>
      <c r="U21" s="37">
        <f>Відомість!Q13</f>
        <v>0</v>
      </c>
      <c r="V21" s="37">
        <f>Відомість!R13</f>
        <v>0</v>
      </c>
      <c r="W21" s="37">
        <f>Відомість!S13</f>
        <v>0</v>
      </c>
      <c r="X21" s="37">
        <f>Відомість!T13</f>
        <v>0</v>
      </c>
      <c r="Y21" s="37">
        <f>Відомість!U13</f>
        <v>0</v>
      </c>
      <c r="Z21" s="37">
        <f>Відомість!V13</f>
        <v>0</v>
      </c>
      <c r="AA21" s="37">
        <f>Відомість!Y13</f>
        <v>0</v>
      </c>
      <c r="AB21" s="37">
        <f>Відомість!Z13</f>
        <v>0</v>
      </c>
      <c r="AC21" s="37">
        <f>Відомість!AA13</f>
        <v>0</v>
      </c>
    </row>
    <row r="22" spans="1:29" x14ac:dyDescent="0.25">
      <c r="A22" s="14">
        <v>21</v>
      </c>
      <c r="B22" s="15">
        <f>Відомість!AC25</f>
        <v>0</v>
      </c>
      <c r="C22" s="16">
        <f>Відомість!AD25</f>
        <v>0</v>
      </c>
      <c r="D22" s="17">
        <f t="shared" si="0"/>
        <v>0</v>
      </c>
      <c r="E22" s="37"/>
      <c r="F22" s="14"/>
      <c r="G22" s="14"/>
      <c r="H22" s="14"/>
      <c r="I22" s="40">
        <v>9</v>
      </c>
      <c r="J22" s="37">
        <f>Відомість!C14</f>
        <v>0</v>
      </c>
      <c r="K22" s="37">
        <f>Відомість!D14</f>
        <v>0</v>
      </c>
      <c r="L22" s="37">
        <f>Відомість!E14</f>
        <v>0</v>
      </c>
      <c r="M22" s="37">
        <f>Відомість!F14</f>
        <v>0</v>
      </c>
      <c r="N22" s="37">
        <f>Відомість!G14</f>
        <v>0</v>
      </c>
      <c r="O22" s="37">
        <f>Відомість!H14</f>
        <v>0</v>
      </c>
      <c r="P22" s="37">
        <f>Відомість!I14</f>
        <v>0</v>
      </c>
      <c r="Q22" s="37">
        <f>Відомість!J14</f>
        <v>0</v>
      </c>
      <c r="R22" s="37">
        <f>Відомість!K14</f>
        <v>0</v>
      </c>
      <c r="S22" s="37">
        <f>Відомість!L14</f>
        <v>0</v>
      </c>
      <c r="T22" s="37">
        <f>Відомість!M14</f>
        <v>0</v>
      </c>
      <c r="U22" s="37">
        <f>Відомість!Q14</f>
        <v>0</v>
      </c>
      <c r="V22" s="37">
        <f>Відомість!R14</f>
        <v>0</v>
      </c>
      <c r="W22" s="37">
        <f>Відомість!S14</f>
        <v>0</v>
      </c>
      <c r="X22" s="37">
        <f>Відомість!T14</f>
        <v>0</v>
      </c>
      <c r="Y22" s="37">
        <f>Відомість!U14</f>
        <v>0</v>
      </c>
      <c r="Z22" s="37">
        <f>Відомість!V14</f>
        <v>0</v>
      </c>
      <c r="AA22" s="37">
        <f>Відомість!Y14</f>
        <v>0</v>
      </c>
      <c r="AB22" s="37">
        <f>Відомість!Z14</f>
        <v>0</v>
      </c>
      <c r="AC22" s="37">
        <f>Відомість!AA14</f>
        <v>0</v>
      </c>
    </row>
    <row r="23" spans="1:29" x14ac:dyDescent="0.25">
      <c r="A23" s="14">
        <v>22</v>
      </c>
      <c r="B23" s="15">
        <f>Відомість!AC26</f>
        <v>0</v>
      </c>
      <c r="C23" s="16">
        <f>Відомість!AD26</f>
        <v>0</v>
      </c>
      <c r="D23" s="17">
        <f t="shared" si="0"/>
        <v>0</v>
      </c>
      <c r="E23" s="37"/>
      <c r="F23" s="14"/>
      <c r="G23" s="14"/>
      <c r="H23" s="14"/>
      <c r="I23" s="40">
        <v>10</v>
      </c>
      <c r="J23" s="37">
        <f>Відомість!C15</f>
        <v>0</v>
      </c>
      <c r="K23" s="37">
        <f>Відомість!D15</f>
        <v>0</v>
      </c>
      <c r="L23" s="37">
        <f>Відомість!E15</f>
        <v>0</v>
      </c>
      <c r="M23" s="37">
        <f>Відомість!F15</f>
        <v>0</v>
      </c>
      <c r="N23" s="37">
        <f>Відомість!G15</f>
        <v>0</v>
      </c>
      <c r="O23" s="37">
        <f>Відомість!H15</f>
        <v>0</v>
      </c>
      <c r="P23" s="37">
        <f>Відомість!I15</f>
        <v>0</v>
      </c>
      <c r="Q23" s="37">
        <f>Відомість!J15</f>
        <v>0</v>
      </c>
      <c r="R23" s="37">
        <f>Відомість!K15</f>
        <v>0</v>
      </c>
      <c r="S23" s="37">
        <f>Відомість!L15</f>
        <v>0</v>
      </c>
      <c r="T23" s="37">
        <f>Відомість!M15</f>
        <v>0</v>
      </c>
      <c r="U23" s="37">
        <f>Відомість!Q15</f>
        <v>0</v>
      </c>
      <c r="V23" s="37">
        <f>Відомість!R15</f>
        <v>0</v>
      </c>
      <c r="W23" s="37">
        <f>Відомість!S15</f>
        <v>0</v>
      </c>
      <c r="X23" s="37">
        <f>Відомість!T15</f>
        <v>0</v>
      </c>
      <c r="Y23" s="37">
        <f>Відомість!U15</f>
        <v>0</v>
      </c>
      <c r="Z23" s="37">
        <f>Відомість!V15</f>
        <v>0</v>
      </c>
      <c r="AA23" s="37">
        <f>Відомість!Y15</f>
        <v>0</v>
      </c>
      <c r="AB23" s="37">
        <f>Відомість!Z15</f>
        <v>0</v>
      </c>
      <c r="AC23" s="37">
        <f>Відомість!AA15</f>
        <v>0</v>
      </c>
    </row>
    <row r="24" spans="1:29" x14ac:dyDescent="0.25">
      <c r="A24" s="14">
        <v>23</v>
      </c>
      <c r="B24" s="15">
        <f>Відомість!AC27</f>
        <v>0</v>
      </c>
      <c r="C24" s="16">
        <f>Відомість!AD27</f>
        <v>0</v>
      </c>
      <c r="D24" s="17">
        <f t="shared" si="0"/>
        <v>0</v>
      </c>
      <c r="E24" s="37"/>
      <c r="F24" s="14"/>
      <c r="G24" s="14"/>
      <c r="H24" s="14"/>
      <c r="I24" s="40">
        <v>11</v>
      </c>
      <c r="J24" s="37">
        <f>Відомість!C16</f>
        <v>0</v>
      </c>
      <c r="K24" s="37">
        <f>Відомість!D16</f>
        <v>0</v>
      </c>
      <c r="L24" s="37">
        <f>Відомість!E16</f>
        <v>0</v>
      </c>
      <c r="M24" s="37">
        <f>Відомість!F16</f>
        <v>0</v>
      </c>
      <c r="N24" s="37">
        <f>Відомість!G16</f>
        <v>0</v>
      </c>
      <c r="O24" s="37">
        <f>Відомість!H16</f>
        <v>0</v>
      </c>
      <c r="P24" s="37">
        <f>Відомість!I16</f>
        <v>0</v>
      </c>
      <c r="Q24" s="37">
        <f>Відомість!J16</f>
        <v>0</v>
      </c>
      <c r="R24" s="37">
        <f>Відомість!K16</f>
        <v>0</v>
      </c>
      <c r="S24" s="37">
        <f>Відомість!L16</f>
        <v>0</v>
      </c>
      <c r="T24" s="37">
        <f>Відомість!M16</f>
        <v>0</v>
      </c>
      <c r="U24" s="37">
        <f>Відомість!Q16</f>
        <v>0</v>
      </c>
      <c r="V24" s="37">
        <f>Відомість!R16</f>
        <v>0</v>
      </c>
      <c r="W24" s="37">
        <f>Відомість!S16</f>
        <v>0</v>
      </c>
      <c r="X24" s="37">
        <f>Відомість!T16</f>
        <v>0</v>
      </c>
      <c r="Y24" s="37">
        <f>Відомість!U16</f>
        <v>0</v>
      </c>
      <c r="Z24" s="37">
        <f>Відомість!V16</f>
        <v>0</v>
      </c>
      <c r="AA24" s="37">
        <f>Відомість!Y16</f>
        <v>0</v>
      </c>
      <c r="AB24" s="37">
        <f>Відомість!Z16</f>
        <v>0</v>
      </c>
      <c r="AC24" s="37">
        <f>Відомість!AA16</f>
        <v>0</v>
      </c>
    </row>
    <row r="25" spans="1:29" x14ac:dyDescent="0.25">
      <c r="A25" s="14">
        <v>24</v>
      </c>
      <c r="B25" s="15">
        <f>Відомість!AC28</f>
        <v>0</v>
      </c>
      <c r="C25" s="16">
        <f>Відомість!AD28</f>
        <v>0</v>
      </c>
      <c r="D25" s="17">
        <f t="shared" si="0"/>
        <v>0</v>
      </c>
      <c r="E25" s="37"/>
      <c r="F25" s="14"/>
      <c r="G25" s="14"/>
      <c r="H25" s="14"/>
      <c r="I25" s="40">
        <v>12</v>
      </c>
      <c r="J25" s="37" t="e">
        <f>Відомість!#REF!</f>
        <v>#REF!</v>
      </c>
      <c r="K25" s="37" t="e">
        <f>Відомість!#REF!</f>
        <v>#REF!</v>
      </c>
      <c r="L25" s="37" t="e">
        <f>Відомість!#REF!</f>
        <v>#REF!</v>
      </c>
      <c r="M25" s="37" t="e">
        <f>Відомість!#REF!</f>
        <v>#REF!</v>
      </c>
      <c r="N25" s="37" t="e">
        <f>Відомість!#REF!</f>
        <v>#REF!</v>
      </c>
      <c r="O25" s="37" t="e">
        <f>Відомість!#REF!</f>
        <v>#REF!</v>
      </c>
      <c r="P25" s="37" t="e">
        <f>Відомість!#REF!</f>
        <v>#REF!</v>
      </c>
      <c r="Q25" s="37" t="e">
        <f>Відомість!#REF!</f>
        <v>#REF!</v>
      </c>
      <c r="R25" s="37" t="e">
        <f>Відомість!#REF!</f>
        <v>#REF!</v>
      </c>
      <c r="S25" s="37" t="e">
        <f>Відомість!#REF!</f>
        <v>#REF!</v>
      </c>
      <c r="T25" s="37" t="e">
        <f>Відомість!#REF!</f>
        <v>#REF!</v>
      </c>
      <c r="U25" s="37" t="e">
        <f>Відомість!#REF!</f>
        <v>#REF!</v>
      </c>
      <c r="V25" s="37" t="e">
        <f>Відомість!#REF!</f>
        <v>#REF!</v>
      </c>
      <c r="W25" s="37" t="e">
        <f>Відомість!#REF!</f>
        <v>#REF!</v>
      </c>
      <c r="X25" s="37" t="e">
        <f>Відомість!#REF!</f>
        <v>#REF!</v>
      </c>
      <c r="Y25" s="37" t="e">
        <f>Відомість!#REF!</f>
        <v>#REF!</v>
      </c>
      <c r="Z25" s="37" t="e">
        <f>Відомість!#REF!</f>
        <v>#REF!</v>
      </c>
      <c r="AA25" s="37" t="e">
        <f>Відомість!#REF!</f>
        <v>#REF!</v>
      </c>
      <c r="AB25" s="37" t="e">
        <f>Відомість!#REF!</f>
        <v>#REF!</v>
      </c>
      <c r="AC25" s="37" t="e">
        <f>Відомість!#REF!</f>
        <v>#REF!</v>
      </c>
    </row>
    <row r="26" spans="1:29" x14ac:dyDescent="0.25">
      <c r="A26" s="14">
        <v>25</v>
      </c>
      <c r="B26" s="15">
        <f>Відомість!AC29</f>
        <v>0</v>
      </c>
      <c r="C26" s="16">
        <f>Відомість!AD29</f>
        <v>0</v>
      </c>
      <c r="D26" s="17">
        <f t="shared" si="0"/>
        <v>0</v>
      </c>
      <c r="E26" s="37"/>
      <c r="F26" s="14"/>
      <c r="G26" s="14"/>
      <c r="H26" s="14"/>
      <c r="I26" s="40">
        <v>13</v>
      </c>
      <c r="J26" s="37">
        <f>Відомість!C17</f>
        <v>0</v>
      </c>
      <c r="K26" s="37">
        <f>Відомість!D17</f>
        <v>0</v>
      </c>
      <c r="L26" s="37">
        <f>Відомість!E17</f>
        <v>0</v>
      </c>
      <c r="M26" s="37">
        <f>Відомість!F17</f>
        <v>0</v>
      </c>
      <c r="N26" s="37">
        <f>Відомість!G17</f>
        <v>0</v>
      </c>
      <c r="O26" s="37">
        <f>Відомість!H17</f>
        <v>0</v>
      </c>
      <c r="P26" s="37">
        <f>Відомість!I17</f>
        <v>0</v>
      </c>
      <c r="Q26" s="37">
        <f>Відомість!J17</f>
        <v>0</v>
      </c>
      <c r="R26" s="37">
        <f>Відомість!K17</f>
        <v>0</v>
      </c>
      <c r="S26" s="37">
        <f>Відомість!L17</f>
        <v>0</v>
      </c>
      <c r="T26" s="37">
        <f>Відомість!M17</f>
        <v>0</v>
      </c>
      <c r="U26" s="37">
        <f>Відомість!Q17</f>
        <v>0</v>
      </c>
      <c r="V26" s="37">
        <f>Відомість!R17</f>
        <v>0</v>
      </c>
      <c r="W26" s="37">
        <f>Відомість!S17</f>
        <v>0</v>
      </c>
      <c r="X26" s="37">
        <f>Відомість!T17</f>
        <v>0</v>
      </c>
      <c r="Y26" s="37">
        <f>Відомість!U17</f>
        <v>0</v>
      </c>
      <c r="Z26" s="37">
        <f>Відомість!V17</f>
        <v>0</v>
      </c>
      <c r="AA26" s="37">
        <f>Відомість!Y17</f>
        <v>0</v>
      </c>
      <c r="AB26" s="37">
        <f>Відомість!Z17</f>
        <v>0</v>
      </c>
      <c r="AC26" s="37">
        <f>Відомість!AA17</f>
        <v>0</v>
      </c>
    </row>
    <row r="27" spans="1:29" x14ac:dyDescent="0.25">
      <c r="A27" s="14">
        <v>26</v>
      </c>
      <c r="B27" s="15">
        <f>Відомість!AC30</f>
        <v>0</v>
      </c>
      <c r="C27" s="16">
        <f>Відомість!AD30</f>
        <v>0</v>
      </c>
      <c r="D27" s="17">
        <f t="shared" si="0"/>
        <v>0</v>
      </c>
      <c r="E27" s="37"/>
      <c r="F27" s="14"/>
      <c r="G27" s="14"/>
      <c r="H27" s="14"/>
      <c r="I27" s="40">
        <v>14</v>
      </c>
      <c r="J27" s="37">
        <f>Відомість!C18</f>
        <v>0</v>
      </c>
      <c r="K27" s="37">
        <f>Відомість!D18</f>
        <v>0</v>
      </c>
      <c r="L27" s="37">
        <f>Відомість!E18</f>
        <v>0</v>
      </c>
      <c r="M27" s="37">
        <f>Відомість!F18</f>
        <v>0</v>
      </c>
      <c r="N27" s="37">
        <f>Відомість!G18</f>
        <v>0</v>
      </c>
      <c r="O27" s="37">
        <f>Відомість!H18</f>
        <v>0</v>
      </c>
      <c r="P27" s="37">
        <f>Відомість!I18</f>
        <v>0</v>
      </c>
      <c r="Q27" s="37">
        <f>Відомість!J18</f>
        <v>0</v>
      </c>
      <c r="R27" s="37">
        <f>Відомість!K18</f>
        <v>0</v>
      </c>
      <c r="S27" s="37">
        <f>Відомість!L18</f>
        <v>0</v>
      </c>
      <c r="T27" s="37">
        <f>Відомість!M18</f>
        <v>0</v>
      </c>
      <c r="U27" s="37">
        <f>Відомість!Q18</f>
        <v>0</v>
      </c>
      <c r="V27" s="37">
        <f>Відомість!R18</f>
        <v>0</v>
      </c>
      <c r="W27" s="37">
        <f>Відомість!S18</f>
        <v>0</v>
      </c>
      <c r="X27" s="37">
        <f>Відомість!T18</f>
        <v>0</v>
      </c>
      <c r="Y27" s="37">
        <f>Відомість!U18</f>
        <v>0</v>
      </c>
      <c r="Z27" s="37">
        <f>Відомість!V18</f>
        <v>0</v>
      </c>
      <c r="AA27" s="37">
        <f>Відомість!Y18</f>
        <v>0</v>
      </c>
      <c r="AB27" s="37">
        <f>Відомість!Z18</f>
        <v>0</v>
      </c>
      <c r="AC27" s="37">
        <f>Відомість!AA18</f>
        <v>0</v>
      </c>
    </row>
    <row r="28" spans="1:29" x14ac:dyDescent="0.25">
      <c r="A28" s="14">
        <v>27</v>
      </c>
      <c r="B28" s="15">
        <f>Відомість!AC31</f>
        <v>0</v>
      </c>
      <c r="C28" s="16">
        <f>Відомість!AD31</f>
        <v>0</v>
      </c>
      <c r="D28" s="17">
        <f t="shared" si="0"/>
        <v>0</v>
      </c>
      <c r="E28" s="37"/>
      <c r="F28" s="14"/>
      <c r="G28" s="14"/>
      <c r="H28" s="14"/>
      <c r="I28" s="40">
        <v>15</v>
      </c>
      <c r="J28" s="37">
        <f>Відомість!C19</f>
        <v>0</v>
      </c>
      <c r="K28" s="37">
        <f>Відомість!D19</f>
        <v>0</v>
      </c>
      <c r="L28" s="37">
        <f>Відомість!E19</f>
        <v>0</v>
      </c>
      <c r="M28" s="37">
        <f>Відомість!F19</f>
        <v>0</v>
      </c>
      <c r="N28" s="37">
        <f>Відомість!G19</f>
        <v>0</v>
      </c>
      <c r="O28" s="37">
        <f>Відомість!H19</f>
        <v>0</v>
      </c>
      <c r="P28" s="37">
        <f>Відомість!I19</f>
        <v>0</v>
      </c>
      <c r="Q28" s="37">
        <f>Відомість!J19</f>
        <v>0</v>
      </c>
      <c r="R28" s="37">
        <f>Відомість!K19</f>
        <v>0</v>
      </c>
      <c r="S28" s="37">
        <f>Відомість!L19</f>
        <v>0</v>
      </c>
      <c r="T28" s="37">
        <f>Відомість!M19</f>
        <v>0</v>
      </c>
      <c r="U28" s="37">
        <f>Відомість!Q19</f>
        <v>0</v>
      </c>
      <c r="V28" s="37">
        <f>Відомість!R19</f>
        <v>0</v>
      </c>
      <c r="W28" s="37">
        <f>Відомість!S19</f>
        <v>0</v>
      </c>
      <c r="X28" s="37">
        <f>Відомість!T19</f>
        <v>0</v>
      </c>
      <c r="Y28" s="37">
        <f>Відомість!U19</f>
        <v>0</v>
      </c>
      <c r="Z28" s="37">
        <f>Відомість!V19</f>
        <v>0</v>
      </c>
      <c r="AA28" s="37">
        <f>Відомість!Y19</f>
        <v>0</v>
      </c>
      <c r="AB28" s="37">
        <f>Відомість!Z19</f>
        <v>0</v>
      </c>
      <c r="AC28" s="37">
        <f>Відомість!AA19</f>
        <v>0</v>
      </c>
    </row>
    <row r="29" spans="1:29" x14ac:dyDescent="0.25">
      <c r="A29" s="14">
        <v>28</v>
      </c>
      <c r="B29" s="15">
        <f>Відомість!AC32</f>
        <v>0</v>
      </c>
      <c r="C29" s="16">
        <f>Відомість!AD32</f>
        <v>0</v>
      </c>
      <c r="D29" s="17">
        <f t="shared" si="0"/>
        <v>0</v>
      </c>
      <c r="E29" s="37"/>
      <c r="F29" s="14"/>
      <c r="G29" s="14"/>
      <c r="H29" s="14"/>
      <c r="I29" s="40">
        <v>16</v>
      </c>
      <c r="J29" s="37">
        <f>Відомість!C20</f>
        <v>0</v>
      </c>
      <c r="K29" s="37">
        <f>Відомість!D20</f>
        <v>0</v>
      </c>
      <c r="L29" s="37">
        <f>Відомість!E20</f>
        <v>0</v>
      </c>
      <c r="M29" s="37">
        <f>Відомість!F20</f>
        <v>0</v>
      </c>
      <c r="N29" s="37">
        <f>Відомість!G20</f>
        <v>0</v>
      </c>
      <c r="O29" s="37">
        <f>Відомість!H20</f>
        <v>0</v>
      </c>
      <c r="P29" s="37">
        <f>Відомість!I20</f>
        <v>0</v>
      </c>
      <c r="Q29" s="37">
        <f>Відомість!J20</f>
        <v>0</v>
      </c>
      <c r="R29" s="37">
        <f>Відомість!K20</f>
        <v>0</v>
      </c>
      <c r="S29" s="37">
        <f>Відомість!L20</f>
        <v>0</v>
      </c>
      <c r="T29" s="37">
        <f>Відомість!M20</f>
        <v>0</v>
      </c>
      <c r="U29" s="37">
        <f>Відомість!Q20</f>
        <v>0</v>
      </c>
      <c r="V29" s="37">
        <f>Відомість!R20</f>
        <v>0</v>
      </c>
      <c r="W29" s="37">
        <f>Відомість!S20</f>
        <v>0</v>
      </c>
      <c r="X29" s="37">
        <f>Відомість!T20</f>
        <v>0</v>
      </c>
      <c r="Y29" s="37">
        <f>Відомість!U20</f>
        <v>0</v>
      </c>
      <c r="Z29" s="37">
        <f>Відомість!V20</f>
        <v>0</v>
      </c>
      <c r="AA29" s="37">
        <f>Відомість!Y20</f>
        <v>0</v>
      </c>
      <c r="AB29" s="37">
        <f>Відомість!Z20</f>
        <v>0</v>
      </c>
      <c r="AC29" s="37">
        <f>Відомість!AA20</f>
        <v>0</v>
      </c>
    </row>
    <row r="30" spans="1:29" x14ac:dyDescent="0.25">
      <c r="A30" s="14">
        <v>29</v>
      </c>
      <c r="B30" s="15">
        <f>Відомість!AC33</f>
        <v>0</v>
      </c>
      <c r="C30" s="16">
        <f>Відомість!AD33</f>
        <v>0</v>
      </c>
      <c r="D30" s="17">
        <f t="shared" si="0"/>
        <v>0</v>
      </c>
      <c r="E30" s="37"/>
      <c r="F30" s="14"/>
      <c r="G30" s="14"/>
      <c r="H30" s="14"/>
      <c r="I30" s="40">
        <v>17</v>
      </c>
      <c r="J30" s="37">
        <f>Відомість!C21</f>
        <v>0</v>
      </c>
      <c r="K30" s="37">
        <f>Відомість!D21</f>
        <v>0</v>
      </c>
      <c r="L30" s="37">
        <f>Відомість!E21</f>
        <v>0</v>
      </c>
      <c r="M30" s="37">
        <f>Відомість!F21</f>
        <v>0</v>
      </c>
      <c r="N30" s="37">
        <f>Відомість!G21</f>
        <v>0</v>
      </c>
      <c r="O30" s="37">
        <f>Відомість!H21</f>
        <v>0</v>
      </c>
      <c r="P30" s="37">
        <f>Відомість!I21</f>
        <v>0</v>
      </c>
      <c r="Q30" s="37">
        <f>Відомість!J21</f>
        <v>0</v>
      </c>
      <c r="R30" s="37">
        <f>Відомість!K21</f>
        <v>0</v>
      </c>
      <c r="S30" s="37">
        <f>Відомість!L21</f>
        <v>0</v>
      </c>
      <c r="T30" s="37">
        <f>Відомість!M21</f>
        <v>0</v>
      </c>
      <c r="U30" s="37">
        <f>Відомість!Q21</f>
        <v>0</v>
      </c>
      <c r="V30" s="37">
        <f>Відомість!R21</f>
        <v>0</v>
      </c>
      <c r="W30" s="37">
        <f>Відомість!S21</f>
        <v>0</v>
      </c>
      <c r="X30" s="37">
        <f>Відомість!T21</f>
        <v>0</v>
      </c>
      <c r="Y30" s="37">
        <f>Відомість!U21</f>
        <v>0</v>
      </c>
      <c r="Z30" s="37">
        <f>Відомість!V21</f>
        <v>0</v>
      </c>
      <c r="AA30" s="37">
        <f>Відомість!Y21</f>
        <v>0</v>
      </c>
      <c r="AB30" s="37">
        <f>Відомість!Z21</f>
        <v>0</v>
      </c>
      <c r="AC30" s="37">
        <f>Відомість!AA21</f>
        <v>0</v>
      </c>
    </row>
    <row r="31" spans="1:29" x14ac:dyDescent="0.25">
      <c r="A31" s="14">
        <v>30</v>
      </c>
      <c r="B31" s="15">
        <f>Відомість!AC34</f>
        <v>0</v>
      </c>
      <c r="C31" s="16">
        <f>Відомість!AD34</f>
        <v>0</v>
      </c>
      <c r="D31" s="17">
        <f t="shared" si="0"/>
        <v>0</v>
      </c>
      <c r="E31" s="37"/>
      <c r="F31" s="14"/>
      <c r="G31" s="14"/>
      <c r="H31" s="14"/>
      <c r="I31" s="40">
        <v>18</v>
      </c>
      <c r="J31" s="37">
        <f>Відомість!C22</f>
        <v>0</v>
      </c>
      <c r="K31" s="37">
        <f>Відомість!D22</f>
        <v>0</v>
      </c>
      <c r="L31" s="37">
        <f>Відомість!E22</f>
        <v>0</v>
      </c>
      <c r="M31" s="37">
        <f>Відомість!F22</f>
        <v>0</v>
      </c>
      <c r="N31" s="37">
        <f>Відомість!G22</f>
        <v>0</v>
      </c>
      <c r="O31" s="37">
        <f>Відомість!H22</f>
        <v>0</v>
      </c>
      <c r="P31" s="37">
        <f>Відомість!I22</f>
        <v>0</v>
      </c>
      <c r="Q31" s="37">
        <f>Відомість!J22</f>
        <v>0</v>
      </c>
      <c r="R31" s="37">
        <f>Відомість!K22</f>
        <v>0</v>
      </c>
      <c r="S31" s="37">
        <f>Відомість!L22</f>
        <v>0</v>
      </c>
      <c r="T31" s="37">
        <f>Відомість!M22</f>
        <v>0</v>
      </c>
      <c r="U31" s="37">
        <f>Відомість!Q22</f>
        <v>0</v>
      </c>
      <c r="V31" s="37">
        <f>Відомість!R22</f>
        <v>0</v>
      </c>
      <c r="W31" s="37">
        <f>Відомість!S22</f>
        <v>0</v>
      </c>
      <c r="X31" s="37">
        <f>Відомість!T22</f>
        <v>0</v>
      </c>
      <c r="Y31" s="37">
        <f>Відомість!U22</f>
        <v>0</v>
      </c>
      <c r="Z31" s="37">
        <f>Відомість!V22</f>
        <v>0</v>
      </c>
      <c r="AA31" s="37">
        <f>Відомість!Y22</f>
        <v>0</v>
      </c>
      <c r="AB31" s="37">
        <f>Відомість!Z22</f>
        <v>0</v>
      </c>
      <c r="AC31" s="37">
        <f>Відомість!AA22</f>
        <v>0</v>
      </c>
    </row>
    <row r="32" spans="1:29" x14ac:dyDescent="0.25">
      <c r="A32" s="37">
        <v>31</v>
      </c>
      <c r="B32" s="15">
        <f>Відомість!AC35</f>
        <v>0</v>
      </c>
      <c r="C32" s="16">
        <f>Відомість!AD35</f>
        <v>0</v>
      </c>
      <c r="D32" s="17">
        <f t="shared" si="0"/>
        <v>0</v>
      </c>
      <c r="E32" s="37"/>
      <c r="F32" s="14"/>
      <c r="G32" s="14"/>
      <c r="H32" s="14"/>
      <c r="I32" s="40">
        <v>19</v>
      </c>
      <c r="J32" s="37">
        <f>Відомість!C23</f>
        <v>0</v>
      </c>
      <c r="K32" s="37">
        <f>Відомість!D23</f>
        <v>0</v>
      </c>
      <c r="L32" s="37">
        <f>Відомість!E23</f>
        <v>0</v>
      </c>
      <c r="M32" s="37">
        <f>Відомість!F23</f>
        <v>0</v>
      </c>
      <c r="N32" s="37">
        <f>Відомість!G23</f>
        <v>0</v>
      </c>
      <c r="O32" s="37">
        <f>Відомість!H23</f>
        <v>0</v>
      </c>
      <c r="P32" s="37">
        <f>Відомість!I23</f>
        <v>0</v>
      </c>
      <c r="Q32" s="37">
        <f>Відомість!J23</f>
        <v>0</v>
      </c>
      <c r="R32" s="37">
        <f>Відомість!K23</f>
        <v>0</v>
      </c>
      <c r="S32" s="37">
        <f>Відомість!L23</f>
        <v>0</v>
      </c>
      <c r="T32" s="37">
        <f>Відомість!M23</f>
        <v>0</v>
      </c>
      <c r="U32" s="37">
        <f>Відомість!Q23</f>
        <v>0</v>
      </c>
      <c r="V32" s="37">
        <f>Відомість!R23</f>
        <v>0</v>
      </c>
      <c r="W32" s="37">
        <f>Відомість!S23</f>
        <v>0</v>
      </c>
      <c r="X32" s="37">
        <f>Відомість!T23</f>
        <v>0</v>
      </c>
      <c r="Y32" s="37">
        <f>Відомість!U23</f>
        <v>0</v>
      </c>
      <c r="Z32" s="37">
        <f>Відомість!V23</f>
        <v>0</v>
      </c>
      <c r="AA32" s="37">
        <f>Відомість!Y23</f>
        <v>0</v>
      </c>
      <c r="AB32" s="37">
        <f>Відомість!Z23</f>
        <v>0</v>
      </c>
      <c r="AC32" s="37">
        <f>Відомість!AA23</f>
        <v>0</v>
      </c>
    </row>
    <row r="33" spans="1:29" x14ac:dyDescent="0.25">
      <c r="A33" s="37">
        <v>32</v>
      </c>
      <c r="B33" s="15">
        <f>Відомість!AC36</f>
        <v>0</v>
      </c>
      <c r="C33" s="16">
        <f>Відомість!AD36</f>
        <v>0</v>
      </c>
      <c r="D33" s="17">
        <f t="shared" si="0"/>
        <v>0</v>
      </c>
      <c r="E33" s="37"/>
      <c r="F33" s="14"/>
      <c r="G33" s="14"/>
      <c r="H33" s="14"/>
      <c r="I33" s="40">
        <v>20</v>
      </c>
      <c r="J33" s="37">
        <f>Відомість!C24</f>
        <v>0</v>
      </c>
      <c r="K33" s="37">
        <f>Відомість!D24</f>
        <v>0</v>
      </c>
      <c r="L33" s="37">
        <f>Відомість!E24</f>
        <v>0</v>
      </c>
      <c r="M33" s="37">
        <f>Відомість!F24</f>
        <v>0</v>
      </c>
      <c r="N33" s="37">
        <f>Відомість!G24</f>
        <v>0</v>
      </c>
      <c r="O33" s="37">
        <f>Відомість!H24</f>
        <v>0</v>
      </c>
      <c r="P33" s="37">
        <f>Відомість!I24</f>
        <v>0</v>
      </c>
      <c r="Q33" s="37">
        <f>Відомість!J24</f>
        <v>0</v>
      </c>
      <c r="R33" s="37">
        <f>Відомість!K24</f>
        <v>0</v>
      </c>
      <c r="S33" s="37">
        <f>Відомість!L24</f>
        <v>0</v>
      </c>
      <c r="T33" s="37">
        <f>Відомість!M24</f>
        <v>0</v>
      </c>
      <c r="U33" s="37">
        <f>Відомість!Q24</f>
        <v>0</v>
      </c>
      <c r="V33" s="37">
        <f>Відомість!R24</f>
        <v>0</v>
      </c>
      <c r="W33" s="37">
        <f>Відомість!S24</f>
        <v>0</v>
      </c>
      <c r="X33" s="37">
        <f>Відомість!T24</f>
        <v>0</v>
      </c>
      <c r="Y33" s="37">
        <f>Відомість!U24</f>
        <v>0</v>
      </c>
      <c r="Z33" s="37">
        <f>Відомість!V24</f>
        <v>0</v>
      </c>
      <c r="AA33" s="37">
        <f>Відомість!Y24</f>
        <v>0</v>
      </c>
      <c r="AB33" s="37">
        <f>Відомість!Z24</f>
        <v>0</v>
      </c>
      <c r="AC33" s="37">
        <f>Відомість!AA24</f>
        <v>0</v>
      </c>
    </row>
    <row r="34" spans="1:29" x14ac:dyDescent="0.25">
      <c r="A34" s="37">
        <v>33</v>
      </c>
      <c r="B34" s="15">
        <f>Відомість!AC37</f>
        <v>0</v>
      </c>
      <c r="C34" s="16">
        <f>Відомість!AD37</f>
        <v>0</v>
      </c>
      <c r="D34" s="17">
        <f t="shared" si="0"/>
        <v>0</v>
      </c>
      <c r="E34" s="37"/>
      <c r="F34" s="14"/>
      <c r="G34" s="14"/>
      <c r="H34" s="14"/>
      <c r="I34" s="40">
        <v>21</v>
      </c>
      <c r="J34" s="37">
        <f>Відомість!C25</f>
        <v>0</v>
      </c>
      <c r="K34" s="37">
        <f>Відомість!D25</f>
        <v>0</v>
      </c>
      <c r="L34" s="37">
        <f>Відомість!E25</f>
        <v>0</v>
      </c>
      <c r="M34" s="37">
        <f>Відомість!F25</f>
        <v>0</v>
      </c>
      <c r="N34" s="37">
        <f>Відомість!G25</f>
        <v>0</v>
      </c>
      <c r="O34" s="37">
        <f>Відомість!H25</f>
        <v>0</v>
      </c>
      <c r="P34" s="37">
        <f>Відомість!I25</f>
        <v>0</v>
      </c>
      <c r="Q34" s="37">
        <f>Відомість!J25</f>
        <v>0</v>
      </c>
      <c r="R34" s="37">
        <f>Відомість!K25</f>
        <v>0</v>
      </c>
      <c r="S34" s="37">
        <f>Відомість!L25</f>
        <v>0</v>
      </c>
      <c r="T34" s="37">
        <f>Відомість!M25</f>
        <v>0</v>
      </c>
      <c r="U34" s="37">
        <f>Відомість!Q25</f>
        <v>0</v>
      </c>
      <c r="V34" s="37">
        <f>Відомість!R25</f>
        <v>0</v>
      </c>
      <c r="W34" s="37">
        <f>Відомість!S25</f>
        <v>0</v>
      </c>
      <c r="X34" s="37">
        <f>Відомість!T25</f>
        <v>0</v>
      </c>
      <c r="Y34" s="37">
        <f>Відомість!U25</f>
        <v>0</v>
      </c>
      <c r="Z34" s="37">
        <f>Відомість!V25</f>
        <v>0</v>
      </c>
      <c r="AA34" s="37">
        <f>Відомість!Y25</f>
        <v>0</v>
      </c>
      <c r="AB34" s="37">
        <f>Відомість!Z25</f>
        <v>0</v>
      </c>
      <c r="AC34" s="37">
        <f>Відомість!AA25</f>
        <v>0</v>
      </c>
    </row>
    <row r="35" spans="1:29" x14ac:dyDescent="0.25">
      <c r="A35" s="37">
        <v>34</v>
      </c>
      <c r="B35" s="15">
        <f>Відомість!AC38</f>
        <v>0</v>
      </c>
      <c r="C35" s="16">
        <f>Відомість!AD38</f>
        <v>0</v>
      </c>
      <c r="D35" s="17">
        <f t="shared" si="0"/>
        <v>0</v>
      </c>
      <c r="E35" s="37"/>
      <c r="F35" s="14"/>
      <c r="G35" s="14"/>
      <c r="H35" s="14"/>
      <c r="I35" s="40">
        <v>22</v>
      </c>
      <c r="J35" s="37">
        <f>Відомість!C26</f>
        <v>0</v>
      </c>
      <c r="K35" s="37">
        <f>Відомість!D26</f>
        <v>0</v>
      </c>
      <c r="L35" s="37">
        <f>Відомість!E26</f>
        <v>0</v>
      </c>
      <c r="M35" s="37">
        <f>Відомість!F26</f>
        <v>0</v>
      </c>
      <c r="N35" s="37">
        <f>Відомість!G26</f>
        <v>0</v>
      </c>
      <c r="O35" s="37">
        <f>Відомість!H26</f>
        <v>0</v>
      </c>
      <c r="P35" s="37">
        <f>Відомість!I26</f>
        <v>0</v>
      </c>
      <c r="Q35" s="37">
        <f>Відомість!J26</f>
        <v>0</v>
      </c>
      <c r="R35" s="37">
        <f>Відомість!K26</f>
        <v>0</v>
      </c>
      <c r="S35" s="37">
        <f>Відомість!L26</f>
        <v>0</v>
      </c>
      <c r="T35" s="37">
        <f>Відомість!M26</f>
        <v>0</v>
      </c>
      <c r="U35" s="37">
        <f>Відомість!Q26</f>
        <v>0</v>
      </c>
      <c r="V35" s="37">
        <f>Відомість!R26</f>
        <v>0</v>
      </c>
      <c r="W35" s="37">
        <f>Відомість!S26</f>
        <v>0</v>
      </c>
      <c r="X35" s="37">
        <f>Відомість!T26</f>
        <v>0</v>
      </c>
      <c r="Y35" s="37">
        <f>Відомість!U26</f>
        <v>0</v>
      </c>
      <c r="Z35" s="37">
        <f>Відомість!V26</f>
        <v>0</v>
      </c>
      <c r="AA35" s="37">
        <f>Відомість!Y26</f>
        <v>0</v>
      </c>
      <c r="AB35" s="37">
        <f>Відомість!Z26</f>
        <v>0</v>
      </c>
      <c r="AC35" s="37">
        <f>Відомість!AA26</f>
        <v>0</v>
      </c>
    </row>
    <row r="36" spans="1:29" x14ac:dyDescent="0.25">
      <c r="A36" s="37">
        <v>35</v>
      </c>
      <c r="B36" s="15">
        <f>Відомість!AC39</f>
        <v>0</v>
      </c>
      <c r="C36" s="16">
        <f>Відомість!AD39</f>
        <v>0</v>
      </c>
      <c r="D36" s="17">
        <f t="shared" si="0"/>
        <v>0</v>
      </c>
      <c r="I36" s="40">
        <v>23</v>
      </c>
      <c r="J36" s="37">
        <f>Відомість!C27</f>
        <v>0</v>
      </c>
      <c r="K36" s="37">
        <f>Відомість!D27</f>
        <v>0</v>
      </c>
      <c r="L36" s="37">
        <f>Відомість!E27</f>
        <v>0</v>
      </c>
      <c r="M36" s="37">
        <f>Відомість!F27</f>
        <v>0</v>
      </c>
      <c r="N36" s="37">
        <f>Відомість!G27</f>
        <v>0</v>
      </c>
      <c r="O36" s="37">
        <f>Відомість!H27</f>
        <v>0</v>
      </c>
      <c r="P36" s="37">
        <f>Відомість!I27</f>
        <v>0</v>
      </c>
      <c r="Q36" s="37">
        <f>Відомість!J27</f>
        <v>0</v>
      </c>
      <c r="R36" s="37">
        <f>Відомість!K27</f>
        <v>0</v>
      </c>
      <c r="S36" s="37">
        <f>Відомість!L27</f>
        <v>0</v>
      </c>
      <c r="T36" s="37">
        <f>Відомість!M27</f>
        <v>0</v>
      </c>
      <c r="U36" s="37">
        <f>Відомість!Q27</f>
        <v>0</v>
      </c>
      <c r="V36" s="37">
        <f>Відомість!R27</f>
        <v>0</v>
      </c>
      <c r="W36" s="37">
        <f>Відомість!S27</f>
        <v>0</v>
      </c>
      <c r="X36" s="37">
        <f>Відомість!T27</f>
        <v>0</v>
      </c>
      <c r="Y36" s="37">
        <f>Відомість!U27</f>
        <v>0</v>
      </c>
      <c r="Z36" s="37">
        <f>Відомість!V27</f>
        <v>0</v>
      </c>
      <c r="AA36" s="37">
        <f>Відомість!Y27</f>
        <v>0</v>
      </c>
      <c r="AB36" s="37">
        <f>Відомість!Z27</f>
        <v>0</v>
      </c>
      <c r="AC36" s="37">
        <f>Відомість!AA27</f>
        <v>0</v>
      </c>
    </row>
    <row r="37" spans="1:29" x14ac:dyDescent="0.25">
      <c r="A37" s="31"/>
      <c r="B37" s="15"/>
      <c r="C37" s="16"/>
      <c r="D37" s="17"/>
      <c r="I37" s="40">
        <v>24</v>
      </c>
      <c r="J37" s="37">
        <f>Відомість!C28</f>
        <v>0</v>
      </c>
      <c r="K37" s="37">
        <f>Відомість!D28</f>
        <v>0</v>
      </c>
      <c r="L37" s="37">
        <f>Відомість!E28</f>
        <v>0</v>
      </c>
      <c r="M37" s="37">
        <f>Відомість!F28</f>
        <v>0</v>
      </c>
      <c r="N37" s="37">
        <f>Відомість!G28</f>
        <v>0</v>
      </c>
      <c r="O37" s="37">
        <f>Відомість!H28</f>
        <v>0</v>
      </c>
      <c r="P37" s="37">
        <f>Відомість!I28</f>
        <v>0</v>
      </c>
      <c r="Q37" s="37">
        <f>Відомість!J28</f>
        <v>0</v>
      </c>
      <c r="R37" s="37">
        <f>Відомість!K28</f>
        <v>0</v>
      </c>
      <c r="S37" s="37">
        <f>Відомість!L28</f>
        <v>0</v>
      </c>
      <c r="T37" s="37">
        <f>Відомість!M28</f>
        <v>0</v>
      </c>
      <c r="U37" s="37">
        <f>Відомість!Q28</f>
        <v>0</v>
      </c>
      <c r="V37" s="37">
        <f>Відомість!R28</f>
        <v>0</v>
      </c>
      <c r="W37" s="37">
        <f>Відомість!S28</f>
        <v>0</v>
      </c>
      <c r="X37" s="37">
        <f>Відомість!T28</f>
        <v>0</v>
      </c>
      <c r="Y37" s="37">
        <f>Відомість!U28</f>
        <v>0</v>
      </c>
      <c r="Z37" s="37">
        <f>Відомість!V28</f>
        <v>0</v>
      </c>
      <c r="AA37" s="37">
        <f>Відомість!Y28</f>
        <v>0</v>
      </c>
      <c r="AB37" s="37">
        <f>Відомість!Z28</f>
        <v>0</v>
      </c>
      <c r="AC37" s="37">
        <f>Відомість!AA28</f>
        <v>0</v>
      </c>
    </row>
    <row r="38" spans="1:29" x14ac:dyDescent="0.25">
      <c r="I38" s="40">
        <v>25</v>
      </c>
      <c r="J38" s="37">
        <f>Відомість!C29</f>
        <v>0</v>
      </c>
      <c r="K38" s="37">
        <f>Відомість!D29</f>
        <v>0</v>
      </c>
      <c r="L38" s="37">
        <f>Відомість!E29</f>
        <v>0</v>
      </c>
      <c r="M38" s="37">
        <f>Відомість!F29</f>
        <v>0</v>
      </c>
      <c r="N38" s="37">
        <f>Відомість!G29</f>
        <v>0</v>
      </c>
      <c r="O38" s="37">
        <f>Відомість!H29</f>
        <v>0</v>
      </c>
      <c r="P38" s="37">
        <f>Відомість!I29</f>
        <v>0</v>
      </c>
      <c r="Q38" s="37">
        <f>Відомість!J29</f>
        <v>0</v>
      </c>
      <c r="R38" s="37">
        <f>Відомість!K29</f>
        <v>0</v>
      </c>
      <c r="S38" s="37">
        <f>Відомість!L29</f>
        <v>0</v>
      </c>
      <c r="T38" s="37">
        <f>Відомість!M29</f>
        <v>0</v>
      </c>
      <c r="U38" s="37">
        <f>Відомість!Q29</f>
        <v>0</v>
      </c>
      <c r="V38" s="37">
        <f>Відомість!R29</f>
        <v>0</v>
      </c>
      <c r="W38" s="37">
        <f>Відомість!S29</f>
        <v>0</v>
      </c>
      <c r="X38" s="37">
        <f>Відомість!T29</f>
        <v>0</v>
      </c>
      <c r="Y38" s="37">
        <f>Відомість!U29</f>
        <v>0</v>
      </c>
      <c r="Z38" s="37">
        <f>Відомість!V29</f>
        <v>0</v>
      </c>
      <c r="AA38" s="37">
        <f>Відомість!Y29</f>
        <v>0</v>
      </c>
      <c r="AB38" s="37">
        <f>Відомість!Z29</f>
        <v>0</v>
      </c>
      <c r="AC38" s="37">
        <f>Відомість!AA29</f>
        <v>0</v>
      </c>
    </row>
    <row r="39" spans="1:29" x14ac:dyDescent="0.25">
      <c r="I39" s="40">
        <v>26</v>
      </c>
      <c r="J39" s="37">
        <f>Відомість!C30</f>
        <v>0</v>
      </c>
      <c r="K39" s="37">
        <f>Відомість!D30</f>
        <v>0</v>
      </c>
      <c r="L39" s="37">
        <f>Відомість!E30</f>
        <v>0</v>
      </c>
      <c r="M39" s="37">
        <f>Відомість!F30</f>
        <v>0</v>
      </c>
      <c r="N39" s="37">
        <f>Відомість!G30</f>
        <v>0</v>
      </c>
      <c r="O39" s="37">
        <f>Відомість!H30</f>
        <v>0</v>
      </c>
      <c r="P39" s="37">
        <f>Відомість!I30</f>
        <v>0</v>
      </c>
      <c r="Q39" s="37">
        <f>Відомість!J30</f>
        <v>0</v>
      </c>
      <c r="R39" s="37">
        <f>Відомість!K30</f>
        <v>0</v>
      </c>
      <c r="S39" s="37">
        <f>Відомість!L30</f>
        <v>0</v>
      </c>
      <c r="T39" s="37">
        <f>Відомість!M30</f>
        <v>0</v>
      </c>
      <c r="U39" s="37">
        <f>Відомість!Q30</f>
        <v>0</v>
      </c>
      <c r="V39" s="37">
        <f>Відомість!R30</f>
        <v>0</v>
      </c>
      <c r="W39" s="37">
        <f>Відомість!S30</f>
        <v>0</v>
      </c>
      <c r="X39" s="37">
        <f>Відомість!T30</f>
        <v>0</v>
      </c>
      <c r="Y39" s="37">
        <f>Відомість!U30</f>
        <v>0</v>
      </c>
      <c r="Z39" s="37">
        <f>Відомість!V30</f>
        <v>0</v>
      </c>
      <c r="AA39" s="37">
        <f>Відомість!Y30</f>
        <v>0</v>
      </c>
      <c r="AB39" s="37">
        <f>Відомість!Z30</f>
        <v>0</v>
      </c>
      <c r="AC39" s="37">
        <f>Відомість!AA30</f>
        <v>0</v>
      </c>
    </row>
    <row r="40" spans="1:29" x14ac:dyDescent="0.25">
      <c r="I40" s="40">
        <v>27</v>
      </c>
      <c r="J40" s="37">
        <f>Відомість!C31</f>
        <v>0</v>
      </c>
      <c r="K40" s="37">
        <f>Відомість!D31</f>
        <v>0</v>
      </c>
      <c r="L40" s="37">
        <f>Відомість!E31</f>
        <v>0</v>
      </c>
      <c r="M40" s="37">
        <f>Відомість!F31</f>
        <v>0</v>
      </c>
      <c r="N40" s="37">
        <f>Відомість!G31</f>
        <v>0</v>
      </c>
      <c r="O40" s="37">
        <f>Відомість!H31</f>
        <v>0</v>
      </c>
      <c r="P40" s="37">
        <f>Відомість!I31</f>
        <v>0</v>
      </c>
      <c r="Q40" s="37">
        <f>Відомість!J31</f>
        <v>0</v>
      </c>
      <c r="R40" s="37">
        <f>Відомість!K31</f>
        <v>0</v>
      </c>
      <c r="S40" s="37">
        <f>Відомість!L31</f>
        <v>0</v>
      </c>
      <c r="T40" s="37">
        <f>Відомість!M31</f>
        <v>0</v>
      </c>
      <c r="U40" s="37">
        <f>Відомість!Q31</f>
        <v>0</v>
      </c>
      <c r="V40" s="37">
        <f>Відомість!R31</f>
        <v>0</v>
      </c>
      <c r="W40" s="37">
        <f>Відомість!S31</f>
        <v>0</v>
      </c>
      <c r="X40" s="37">
        <f>Відомість!T31</f>
        <v>0</v>
      </c>
      <c r="Y40" s="37">
        <f>Відомість!U31</f>
        <v>0</v>
      </c>
      <c r="Z40" s="37">
        <f>Відомість!V31</f>
        <v>0</v>
      </c>
      <c r="AA40" s="37">
        <f>Відомість!Y31</f>
        <v>0</v>
      </c>
      <c r="AB40" s="37">
        <f>Відомість!Z31</f>
        <v>0</v>
      </c>
      <c r="AC40" s="37">
        <f>Відомість!AA31</f>
        <v>0</v>
      </c>
    </row>
    <row r="41" spans="1:29" x14ac:dyDescent="0.25">
      <c r="I41" s="40">
        <v>28</v>
      </c>
      <c r="J41" s="37">
        <f>Відомість!C32</f>
        <v>0</v>
      </c>
      <c r="K41" s="37">
        <f>Відомість!D32</f>
        <v>0</v>
      </c>
      <c r="L41" s="37">
        <f>Відомість!E32</f>
        <v>0</v>
      </c>
      <c r="M41" s="37">
        <f>Відомість!F32</f>
        <v>0</v>
      </c>
      <c r="N41" s="37">
        <f>Відомість!G32</f>
        <v>0</v>
      </c>
      <c r="O41" s="37">
        <f>Відомість!H32</f>
        <v>0</v>
      </c>
      <c r="P41" s="37">
        <f>Відомість!I32</f>
        <v>0</v>
      </c>
      <c r="Q41" s="37">
        <f>Відомість!J32</f>
        <v>0</v>
      </c>
      <c r="R41" s="37">
        <f>Відомість!K32</f>
        <v>0</v>
      </c>
      <c r="S41" s="37">
        <f>Відомість!L32</f>
        <v>0</v>
      </c>
      <c r="T41" s="37">
        <f>Відомість!M32</f>
        <v>0</v>
      </c>
      <c r="U41" s="37">
        <f>Відомість!Q32</f>
        <v>0</v>
      </c>
      <c r="V41" s="37">
        <f>Відомість!R32</f>
        <v>0</v>
      </c>
      <c r="W41" s="37">
        <f>Відомість!S32</f>
        <v>0</v>
      </c>
      <c r="X41" s="37">
        <f>Відомість!T32</f>
        <v>0</v>
      </c>
      <c r="Y41" s="37">
        <f>Відомість!U32</f>
        <v>0</v>
      </c>
      <c r="Z41" s="37">
        <f>Відомість!V32</f>
        <v>0</v>
      </c>
      <c r="AA41" s="37">
        <f>Відомість!Y32</f>
        <v>0</v>
      </c>
      <c r="AB41" s="37">
        <f>Відомість!Z32</f>
        <v>0</v>
      </c>
      <c r="AC41" s="37">
        <f>Відомість!AA32</f>
        <v>0</v>
      </c>
    </row>
    <row r="42" spans="1:29" x14ac:dyDescent="0.25">
      <c r="I42" s="40">
        <v>29</v>
      </c>
      <c r="J42" s="37">
        <f>Відомість!C33</f>
        <v>0</v>
      </c>
      <c r="K42" s="37">
        <f>Відомість!D33</f>
        <v>0</v>
      </c>
      <c r="L42" s="37">
        <f>Відомість!E33</f>
        <v>0</v>
      </c>
      <c r="M42" s="37">
        <f>Відомість!F33</f>
        <v>0</v>
      </c>
      <c r="N42" s="37">
        <f>Відомість!G33</f>
        <v>0</v>
      </c>
      <c r="O42" s="37">
        <f>Відомість!H33</f>
        <v>0</v>
      </c>
      <c r="P42" s="37">
        <f>Відомість!I33</f>
        <v>0</v>
      </c>
      <c r="Q42" s="37">
        <f>Відомість!J33</f>
        <v>0</v>
      </c>
      <c r="R42" s="37">
        <f>Відомість!K33</f>
        <v>0</v>
      </c>
      <c r="S42" s="37">
        <f>Відомість!L33</f>
        <v>0</v>
      </c>
      <c r="T42" s="37">
        <f>Відомість!M33</f>
        <v>0</v>
      </c>
      <c r="U42" s="37">
        <f>Відомість!Q33</f>
        <v>0</v>
      </c>
      <c r="V42" s="37">
        <f>Відомість!R33</f>
        <v>0</v>
      </c>
      <c r="W42" s="37">
        <f>Відомість!S33</f>
        <v>0</v>
      </c>
      <c r="X42" s="37">
        <f>Відомість!T33</f>
        <v>0</v>
      </c>
      <c r="Y42" s="37">
        <f>Відомість!U33</f>
        <v>0</v>
      </c>
      <c r="Z42" s="37">
        <f>Відомість!V33</f>
        <v>0</v>
      </c>
      <c r="AA42" s="37">
        <f>Відомість!Y33</f>
        <v>0</v>
      </c>
      <c r="AB42" s="37">
        <f>Відомість!Z33</f>
        <v>0</v>
      </c>
      <c r="AC42" s="37">
        <f>Відомість!AA33</f>
        <v>0</v>
      </c>
    </row>
    <row r="43" spans="1:29" x14ac:dyDescent="0.25">
      <c r="I43" s="40">
        <v>30</v>
      </c>
      <c r="J43" s="37">
        <f>Відомість!C34</f>
        <v>0</v>
      </c>
      <c r="K43" s="37">
        <f>Відомість!D34</f>
        <v>0</v>
      </c>
      <c r="L43" s="37">
        <f>Відомість!E34</f>
        <v>0</v>
      </c>
      <c r="M43" s="37">
        <f>Відомість!F34</f>
        <v>0</v>
      </c>
      <c r="N43" s="37">
        <f>Відомість!G34</f>
        <v>0</v>
      </c>
      <c r="O43" s="37">
        <f>Відомість!H34</f>
        <v>0</v>
      </c>
      <c r="P43" s="37">
        <f>Відомість!I34</f>
        <v>0</v>
      </c>
      <c r="Q43" s="37">
        <f>Відомість!J34</f>
        <v>0</v>
      </c>
      <c r="R43" s="37">
        <f>Відомість!K34</f>
        <v>0</v>
      </c>
      <c r="S43" s="37">
        <f>Відомість!L34</f>
        <v>0</v>
      </c>
      <c r="T43" s="37">
        <f>Відомість!M34</f>
        <v>0</v>
      </c>
      <c r="U43" s="37">
        <f>Відомість!Q34</f>
        <v>0</v>
      </c>
      <c r="V43" s="37">
        <f>Відомість!R34</f>
        <v>0</v>
      </c>
      <c r="W43" s="37">
        <f>Відомість!S34</f>
        <v>0</v>
      </c>
      <c r="X43" s="37">
        <f>Відомість!T34</f>
        <v>0</v>
      </c>
      <c r="Y43" s="37">
        <f>Відомість!U34</f>
        <v>0</v>
      </c>
      <c r="Z43" s="37">
        <f>Відомість!V34</f>
        <v>0</v>
      </c>
      <c r="AA43" s="37">
        <f>Відомість!Y34</f>
        <v>0</v>
      </c>
      <c r="AB43" s="37">
        <f>Відомість!Z34</f>
        <v>0</v>
      </c>
      <c r="AC43" s="37">
        <f>Відомість!AA34</f>
        <v>0</v>
      </c>
    </row>
    <row r="44" spans="1:29" x14ac:dyDescent="0.25">
      <c r="I44" s="40">
        <v>31</v>
      </c>
      <c r="J44" s="37">
        <f>Відомість!C35</f>
        <v>0</v>
      </c>
      <c r="K44" s="37">
        <f>Відомість!D35</f>
        <v>0</v>
      </c>
      <c r="L44" s="37">
        <f>Відомість!E35</f>
        <v>0</v>
      </c>
      <c r="M44" s="37">
        <f>Відомість!F35</f>
        <v>0</v>
      </c>
      <c r="N44" s="37">
        <f>Відомість!G35</f>
        <v>0</v>
      </c>
      <c r="O44" s="37">
        <f>Відомість!H35</f>
        <v>0</v>
      </c>
      <c r="P44" s="37">
        <f>Відомість!I35</f>
        <v>0</v>
      </c>
      <c r="Q44" s="37">
        <f>Відомість!J35</f>
        <v>0</v>
      </c>
      <c r="R44" s="37">
        <f>Відомість!K35</f>
        <v>0</v>
      </c>
      <c r="S44" s="37">
        <f>Відомість!L35</f>
        <v>0</v>
      </c>
      <c r="T44" s="37">
        <f>Відомість!M35</f>
        <v>0</v>
      </c>
      <c r="U44" s="37">
        <f>Відомість!Q35</f>
        <v>0</v>
      </c>
      <c r="V44" s="37">
        <f>Відомість!R35</f>
        <v>0</v>
      </c>
      <c r="W44" s="37">
        <f>Відомість!S35</f>
        <v>0</v>
      </c>
      <c r="X44" s="37">
        <f>Відомість!T35</f>
        <v>0</v>
      </c>
      <c r="Y44" s="37">
        <f>Відомість!U35</f>
        <v>0</v>
      </c>
      <c r="Z44" s="37">
        <f>Відомість!V35</f>
        <v>0</v>
      </c>
      <c r="AA44" s="37">
        <f>Відомість!Y35</f>
        <v>0</v>
      </c>
      <c r="AB44" s="37">
        <f>Відомість!Z35</f>
        <v>0</v>
      </c>
      <c r="AC44" s="37">
        <f>Відомість!AA35</f>
        <v>0</v>
      </c>
    </row>
    <row r="45" spans="1:29" x14ac:dyDescent="0.25">
      <c r="I45" s="40">
        <v>32</v>
      </c>
      <c r="J45" s="37">
        <f>Відомість!C36</f>
        <v>0</v>
      </c>
      <c r="K45" s="37">
        <f>Відомість!D36</f>
        <v>0</v>
      </c>
      <c r="L45" s="37">
        <f>Відомість!E36</f>
        <v>0</v>
      </c>
      <c r="M45" s="37">
        <f>Відомість!F36</f>
        <v>0</v>
      </c>
      <c r="N45" s="37">
        <f>Відомість!G36</f>
        <v>0</v>
      </c>
      <c r="O45" s="37">
        <f>Відомість!H36</f>
        <v>0</v>
      </c>
      <c r="P45" s="37">
        <f>Відомість!I36</f>
        <v>0</v>
      </c>
      <c r="Q45" s="37">
        <f>Відомість!J36</f>
        <v>0</v>
      </c>
      <c r="R45" s="37">
        <f>Відомість!K36</f>
        <v>0</v>
      </c>
      <c r="S45" s="37">
        <f>Відомість!L36</f>
        <v>0</v>
      </c>
      <c r="T45" s="37">
        <f>Відомість!M36</f>
        <v>0</v>
      </c>
      <c r="U45" s="37">
        <f>Відомість!Q36</f>
        <v>0</v>
      </c>
      <c r="V45" s="37">
        <f>Відомість!R36</f>
        <v>0</v>
      </c>
      <c r="W45" s="37">
        <f>Відомість!S36</f>
        <v>0</v>
      </c>
      <c r="X45" s="37">
        <f>Відомість!T36</f>
        <v>0</v>
      </c>
      <c r="Y45" s="37">
        <f>Відомість!U36</f>
        <v>0</v>
      </c>
      <c r="Z45" s="37">
        <f>Відомість!V36</f>
        <v>0</v>
      </c>
      <c r="AA45" s="37">
        <f>Відомість!Y36</f>
        <v>0</v>
      </c>
      <c r="AB45" s="37">
        <f>Відомість!Z36</f>
        <v>0</v>
      </c>
      <c r="AC45" s="37">
        <f>Відомість!AA36</f>
        <v>0</v>
      </c>
    </row>
    <row r="46" spans="1:29" x14ac:dyDescent="0.25">
      <c r="I46" s="40">
        <v>33</v>
      </c>
      <c r="J46" s="37">
        <f>Відомість!C37</f>
        <v>0</v>
      </c>
      <c r="K46" s="37">
        <f>Відомість!D37</f>
        <v>0</v>
      </c>
      <c r="L46" s="37">
        <f>Відомість!E37</f>
        <v>0</v>
      </c>
      <c r="M46" s="37">
        <f>Відомість!F37</f>
        <v>0</v>
      </c>
      <c r="N46" s="37">
        <f>Відомість!G37</f>
        <v>0</v>
      </c>
      <c r="O46" s="37">
        <f>Відомість!H37</f>
        <v>0</v>
      </c>
      <c r="P46" s="37">
        <f>Відомість!I37</f>
        <v>0</v>
      </c>
      <c r="Q46" s="37">
        <f>Відомість!J37</f>
        <v>0</v>
      </c>
      <c r="R46" s="37">
        <f>Відомість!K37</f>
        <v>0</v>
      </c>
      <c r="S46" s="37">
        <f>Відомість!L37</f>
        <v>0</v>
      </c>
      <c r="T46" s="37">
        <f>Відомість!M37</f>
        <v>0</v>
      </c>
      <c r="U46" s="37">
        <f>Відомість!Q37</f>
        <v>0</v>
      </c>
      <c r="V46" s="37">
        <f>Відомість!R37</f>
        <v>0</v>
      </c>
      <c r="W46" s="37">
        <f>Відомість!S37</f>
        <v>0</v>
      </c>
      <c r="X46" s="37">
        <f>Відомість!T37</f>
        <v>0</v>
      </c>
      <c r="Y46" s="37">
        <f>Відомість!U37</f>
        <v>0</v>
      </c>
      <c r="Z46" s="37">
        <f>Відомість!V37</f>
        <v>0</v>
      </c>
      <c r="AA46" s="37">
        <f>Відомість!Y37</f>
        <v>0</v>
      </c>
      <c r="AB46" s="37">
        <f>Відомість!Z37</f>
        <v>0</v>
      </c>
      <c r="AC46" s="37">
        <f>Відомість!AA37</f>
        <v>0</v>
      </c>
    </row>
    <row r="47" spans="1:29" x14ac:dyDescent="0.25">
      <c r="I47" s="40">
        <v>34</v>
      </c>
      <c r="J47" s="37">
        <f>Відомість!C38</f>
        <v>0</v>
      </c>
      <c r="K47" s="37">
        <f>Відомість!D38</f>
        <v>0</v>
      </c>
      <c r="L47" s="37">
        <f>Відомість!E38</f>
        <v>0</v>
      </c>
      <c r="M47" s="37">
        <f>Відомість!F38</f>
        <v>0</v>
      </c>
      <c r="N47" s="37">
        <f>Відомість!G38</f>
        <v>0</v>
      </c>
      <c r="O47" s="37">
        <f>Відомість!H38</f>
        <v>0</v>
      </c>
      <c r="P47" s="37">
        <f>Відомість!I38</f>
        <v>0</v>
      </c>
      <c r="Q47" s="37">
        <f>Відомість!J38</f>
        <v>0</v>
      </c>
      <c r="R47" s="37">
        <f>Відомість!K38</f>
        <v>0</v>
      </c>
      <c r="S47" s="37">
        <f>Відомість!L38</f>
        <v>0</v>
      </c>
      <c r="T47" s="37">
        <f>Відомість!M38</f>
        <v>0</v>
      </c>
      <c r="U47" s="37">
        <f>Відомість!Q38</f>
        <v>0</v>
      </c>
      <c r="V47" s="37">
        <f>Відомість!R38</f>
        <v>0</v>
      </c>
      <c r="W47" s="37">
        <f>Відомість!S38</f>
        <v>0</v>
      </c>
      <c r="X47" s="37">
        <f>Відомість!T38</f>
        <v>0</v>
      </c>
      <c r="Y47" s="37">
        <f>Відомість!U38</f>
        <v>0</v>
      </c>
      <c r="Z47" s="37">
        <f>Відомість!V38</f>
        <v>0</v>
      </c>
      <c r="AA47" s="37">
        <f>Відомість!Y38</f>
        <v>0</v>
      </c>
      <c r="AB47" s="37">
        <f>Відомість!Z38</f>
        <v>0</v>
      </c>
      <c r="AC47" s="37">
        <f>Відомість!AA38</f>
        <v>0</v>
      </c>
    </row>
    <row r="48" spans="1:29" x14ac:dyDescent="0.25">
      <c r="I48" s="40">
        <v>35</v>
      </c>
      <c r="J48" s="37">
        <f>Відомість!C39</f>
        <v>0</v>
      </c>
      <c r="K48" s="37">
        <f>Відомість!D39</f>
        <v>0</v>
      </c>
      <c r="L48" s="37">
        <f>Відомість!E39</f>
        <v>0</v>
      </c>
      <c r="M48" s="37">
        <f>Відомість!F39</f>
        <v>0</v>
      </c>
      <c r="N48" s="37">
        <f>Відомість!G39</f>
        <v>0</v>
      </c>
      <c r="O48" s="37">
        <f>Відомість!H39</f>
        <v>0</v>
      </c>
      <c r="P48" s="37">
        <f>Відомість!I39</f>
        <v>0</v>
      </c>
      <c r="Q48" s="37">
        <f>Відомість!J39</f>
        <v>0</v>
      </c>
      <c r="R48" s="37">
        <f>Відомість!K39</f>
        <v>0</v>
      </c>
      <c r="S48" s="37">
        <f>Відомість!L39</f>
        <v>0</v>
      </c>
      <c r="T48" s="37">
        <f>Відомість!M39</f>
        <v>0</v>
      </c>
      <c r="U48" s="37">
        <f>Відомість!Q39</f>
        <v>0</v>
      </c>
      <c r="V48" s="37">
        <f>Відомість!R39</f>
        <v>0</v>
      </c>
      <c r="W48" s="37">
        <f>Відомість!S39</f>
        <v>0</v>
      </c>
      <c r="X48" s="37">
        <f>Відомість!T39</f>
        <v>0</v>
      </c>
      <c r="Y48" s="37">
        <f>Відомість!U39</f>
        <v>0</v>
      </c>
      <c r="Z48" s="37">
        <f>Відомість!V39</f>
        <v>0</v>
      </c>
      <c r="AA48" s="37">
        <f>Відомість!Y39</f>
        <v>0</v>
      </c>
      <c r="AB48" s="37">
        <f>Відомість!Z39</f>
        <v>0</v>
      </c>
      <c r="AC48" s="37">
        <f>Відомість!AA39</f>
        <v>0</v>
      </c>
    </row>
    <row r="49" spans="9:29" x14ac:dyDescent="0.25">
      <c r="I49" s="40">
        <v>36</v>
      </c>
      <c r="J49" s="37" t="e">
        <f>Відомість!#REF!</f>
        <v>#REF!</v>
      </c>
      <c r="K49" s="37" t="e">
        <f>Відомість!#REF!</f>
        <v>#REF!</v>
      </c>
      <c r="L49" s="37" t="e">
        <f>Відомість!#REF!</f>
        <v>#REF!</v>
      </c>
      <c r="M49" s="37" t="e">
        <f>Відомість!#REF!</f>
        <v>#REF!</v>
      </c>
      <c r="N49" s="37" t="e">
        <f>Відомість!#REF!</f>
        <v>#REF!</v>
      </c>
      <c r="O49" s="37" t="e">
        <f>Відомість!#REF!</f>
        <v>#REF!</v>
      </c>
      <c r="P49" s="37" t="e">
        <f>Відомість!#REF!</f>
        <v>#REF!</v>
      </c>
      <c r="Q49" s="37" t="e">
        <f>Відомість!#REF!</f>
        <v>#REF!</v>
      </c>
      <c r="R49" s="37" t="e">
        <f>Відомість!#REF!</f>
        <v>#REF!</v>
      </c>
      <c r="S49" s="37" t="e">
        <f>Відомість!#REF!</f>
        <v>#REF!</v>
      </c>
      <c r="T49" s="37" t="e">
        <f>Відомість!#REF!</f>
        <v>#REF!</v>
      </c>
      <c r="U49" s="37" t="e">
        <f>Відомість!#REF!</f>
        <v>#REF!</v>
      </c>
      <c r="V49" s="37" t="e">
        <f>Відомість!#REF!</f>
        <v>#REF!</v>
      </c>
      <c r="W49" s="37" t="e">
        <f>Відомість!#REF!</f>
        <v>#REF!</v>
      </c>
      <c r="X49" s="37" t="e">
        <f>Відомість!#REF!</f>
        <v>#REF!</v>
      </c>
      <c r="Y49" s="37" t="e">
        <f>Відомість!#REF!</f>
        <v>#REF!</v>
      </c>
      <c r="Z49" s="37" t="e">
        <f>Відомість!#REF!</f>
        <v>#REF!</v>
      </c>
      <c r="AA49" s="37" t="e">
        <f>Відомість!#REF!</f>
        <v>#REF!</v>
      </c>
      <c r="AB49" s="37" t="e">
        <f>Відомість!#REF!</f>
        <v>#REF!</v>
      </c>
      <c r="AC49" s="37" t="e">
        <f>Відомість!#REF!</f>
        <v>#REF!</v>
      </c>
    </row>
    <row r="50" spans="9:29" x14ac:dyDescent="0.25"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</row>
    <row r="51" spans="9:29" x14ac:dyDescent="0.25"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</row>
    <row r="52" spans="9:29" x14ac:dyDescent="0.25"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</row>
    <row r="53" spans="9:29" x14ac:dyDescent="0.25"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9:29" x14ac:dyDescent="0.25"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</sheetData>
  <sheetProtection password="CF3E" sheet="1" objects="1" scenarios="1" selectLockedCells="1" selectUnlockedCells="1"/>
  <mergeCells count="3">
    <mergeCell ref="H9:I9"/>
    <mergeCell ref="H10:I10"/>
    <mergeCell ref="H11:I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Відомість</vt:lpstr>
      <vt:lpstr>програма</vt:lpstr>
      <vt:lpstr>Аркуш1</vt:lpstr>
      <vt:lpstr>Аркуш2</vt:lpstr>
      <vt:lpstr>Аркуш3</vt:lpstr>
      <vt:lpstr>Відомість!Область_печати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2017-12-21T18:38:12Z</cp:lastPrinted>
  <dcterms:created xsi:type="dcterms:W3CDTF">2011-11-03T06:31:54Z</dcterms:created>
  <dcterms:modified xsi:type="dcterms:W3CDTF">2017-12-21T18:38:16Z</dcterms:modified>
</cp:coreProperties>
</file>